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C:\Users\KCRE\Desktop\Move\"/>
    </mc:Choice>
  </mc:AlternateContent>
  <xr:revisionPtr revIDLastSave="0" documentId="8_{6D8F4C1B-D8B1-43B3-A56E-799574C08271}" xr6:coauthVersionLast="36" xr6:coauthVersionMax="36" xr10:uidLastSave="{00000000-0000-0000-0000-000000000000}"/>
  <bookViews>
    <workbookView xWindow="-120" yWindow="-120" windowWidth="21840" windowHeight="13140" firstSheet="4" activeTab="7" xr2:uid="{98CA4B76-51B2-43C9-B4A0-ABA604455D10}"/>
  </bookViews>
  <sheets>
    <sheet name="1. Instructions" sheetId="1" r:id="rId1"/>
    <sheet name="2. PC Dashboard" sheetId="2" r:id="rId2"/>
    <sheet name="2. TC Dashboard" sheetId="9" r:id="rId3"/>
    <sheet name="3. PC Episode Pay_Cancer Type" sheetId="3" r:id="rId4"/>
    <sheet name="3. TC Episode Pay_Cancer Type" sheetId="8" r:id="rId5"/>
    <sheet name="Example Geo Adj" sheetId="7" r:id="rId6"/>
    <sheet name="Reference 21LOCCO" sheetId="14" r:id="rId7"/>
    <sheet name="Version History" sheetId="16" r:id="rId8"/>
    <sheet name="Reference RVU Shares" sheetId="10" state="hidden" r:id="rId9"/>
    <sheet name="Reference Base Rate" sheetId="6" state="hidden" r:id="rId10"/>
    <sheet name="Reference Trends" sheetId="12" state="hidden" r:id="rId11"/>
    <sheet name="Reference GPCI" sheetId="5" state="hidden" r:id="rId12"/>
  </sheets>
  <externalReferences>
    <externalReference r:id="rId13"/>
  </externalReferences>
  <definedNames>
    <definedName name="_xlnm._FilterDatabase" localSheetId="1" hidden="1">'2. PC Dashboard'!$A$11:$B$15</definedName>
    <definedName name="_xlnm._FilterDatabase" localSheetId="2" hidden="1">'2. TC Dashboard'!#REF!</definedName>
    <definedName name="_xlnm.Print_Area" localSheetId="0">'1. Instructions'!$A$1:$B$11</definedName>
    <definedName name="_xlnm.Print_Area" localSheetId="1">'2. PC Dashboard'!$A$1:$B$39</definedName>
    <definedName name="_xlnm.Print_Area" localSheetId="2">'2. TC Dashboard'!$A$1:$B$40</definedName>
    <definedName name="_xlnm.Print_Area" localSheetId="3">'3. PC Episode Pay_Cancer Type'!$A$1:$C$30</definedName>
    <definedName name="_xlnm.Print_Area" localSheetId="4">'3. TC Episode Pay_Cancer Type'!$A$1:$C$30</definedName>
    <definedName name="_xlnm.Print_Titles" localSheetId="0">'1. Instructions'!$1:$2</definedName>
    <definedName name="_xlnm.Print_Titles" localSheetId="6">'Reference 21LOCCO'!$2:$3</definedName>
    <definedName name="State">'[1]Reference GPCI'!$B$5:$B$116</definedName>
    <definedName name="TitleRegion1.A18.B19.2">'2. PC Dashboard'!$A$18</definedName>
    <definedName name="TitleRegion1.A18.B19.3">'2. TC Dashboard'!$A$18</definedName>
    <definedName name="TitleRegion1.A3.E116.7">'Reference 21LOCCO'!$A$3</definedName>
    <definedName name="TitleRegion1.A3.E17.8">'Version History'!$A$3</definedName>
    <definedName name="TitleRegion1.A4.C27.4">'3. PC Episode Pay_Cancer Type'!$A$4</definedName>
    <definedName name="TitleRegion1.A4.C27.5">'3. TC Episode Pay_Cancer Type'!$A$4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2" l="1"/>
  <c r="B10" i="2"/>
  <c r="B13" i="8" l="1"/>
  <c r="B12" i="8"/>
  <c r="B11" i="8"/>
  <c r="A3" i="8"/>
  <c r="A19" i="9" l="1"/>
  <c r="B10" i="9"/>
  <c r="B6" i="8" s="1"/>
  <c r="B9" i="9"/>
  <c r="B5" i="8" s="1"/>
  <c r="B20" i="8"/>
  <c r="B16" i="8"/>
  <c r="B14" i="8"/>
  <c r="B23" i="7" l="1"/>
  <c r="B22" i="7"/>
  <c r="I116" i="5" l="1"/>
  <c r="H116" i="5"/>
  <c r="I115" i="5"/>
  <c r="H115" i="5"/>
  <c r="A19" i="2" l="1"/>
  <c r="A3" i="3"/>
  <c r="B9" i="2"/>
  <c r="B16" i="3"/>
  <c r="B13" i="3"/>
  <c r="B12" i="3"/>
  <c r="B11" i="3"/>
  <c r="B20" i="3"/>
  <c r="B5" i="3" l="1"/>
  <c r="B6" i="3"/>
  <c r="B7" i="8"/>
  <c r="B8" i="8" s="1"/>
  <c r="B14" i="3"/>
  <c r="I114" i="5"/>
  <c r="H114" i="5"/>
  <c r="I113" i="5"/>
  <c r="H113" i="5"/>
  <c r="I112" i="5"/>
  <c r="H112" i="5"/>
  <c r="I111" i="5"/>
  <c r="H111" i="5"/>
  <c r="I110" i="5"/>
  <c r="H110" i="5"/>
  <c r="I109" i="5"/>
  <c r="H109" i="5"/>
  <c r="I108" i="5"/>
  <c r="H108" i="5"/>
  <c r="I107" i="5"/>
  <c r="H107" i="5"/>
  <c r="I106" i="5"/>
  <c r="H106" i="5"/>
  <c r="I105" i="5"/>
  <c r="H105" i="5"/>
  <c r="I104" i="5"/>
  <c r="H104" i="5"/>
  <c r="I103" i="5"/>
  <c r="H103" i="5"/>
  <c r="I102" i="5"/>
  <c r="H102" i="5"/>
  <c r="I101" i="5"/>
  <c r="H101" i="5"/>
  <c r="I100" i="5"/>
  <c r="H100" i="5"/>
  <c r="I99" i="5"/>
  <c r="H99" i="5"/>
  <c r="I98" i="5"/>
  <c r="H98" i="5"/>
  <c r="I97" i="5"/>
  <c r="H97" i="5"/>
  <c r="I96" i="5"/>
  <c r="H96" i="5"/>
  <c r="I95" i="5"/>
  <c r="H95" i="5"/>
  <c r="I94" i="5"/>
  <c r="H94" i="5"/>
  <c r="I93" i="5"/>
  <c r="H93" i="5"/>
  <c r="I92" i="5"/>
  <c r="H92" i="5"/>
  <c r="I91" i="5"/>
  <c r="H91" i="5"/>
  <c r="I90" i="5"/>
  <c r="H90" i="5"/>
  <c r="I89" i="5"/>
  <c r="H89" i="5"/>
  <c r="I88" i="5"/>
  <c r="H88" i="5"/>
  <c r="I87" i="5"/>
  <c r="H87" i="5"/>
  <c r="I86" i="5"/>
  <c r="H86" i="5"/>
  <c r="I85" i="5"/>
  <c r="H85" i="5"/>
  <c r="I84" i="5"/>
  <c r="H84" i="5"/>
  <c r="I83" i="5"/>
  <c r="H83" i="5"/>
  <c r="I82" i="5"/>
  <c r="H82" i="5"/>
  <c r="I81" i="5"/>
  <c r="H81" i="5"/>
  <c r="I80" i="5"/>
  <c r="H80" i="5"/>
  <c r="I79" i="5"/>
  <c r="H79" i="5"/>
  <c r="I78" i="5"/>
  <c r="H78" i="5"/>
  <c r="I77" i="5"/>
  <c r="H77" i="5"/>
  <c r="I76" i="5"/>
  <c r="H76" i="5"/>
  <c r="I75" i="5"/>
  <c r="H75" i="5"/>
  <c r="I74" i="5"/>
  <c r="H74" i="5"/>
  <c r="I73" i="5"/>
  <c r="H73" i="5"/>
  <c r="I72" i="5"/>
  <c r="H72" i="5"/>
  <c r="I71" i="5"/>
  <c r="H71" i="5"/>
  <c r="I70" i="5"/>
  <c r="H70" i="5"/>
  <c r="I69" i="5"/>
  <c r="H69" i="5"/>
  <c r="I68" i="5"/>
  <c r="H68" i="5"/>
  <c r="I67" i="5"/>
  <c r="H67" i="5"/>
  <c r="I66" i="5"/>
  <c r="H66" i="5"/>
  <c r="I65" i="5"/>
  <c r="H65" i="5"/>
  <c r="I64" i="5"/>
  <c r="H64" i="5"/>
  <c r="I63" i="5"/>
  <c r="H63" i="5"/>
  <c r="I62" i="5"/>
  <c r="H62" i="5"/>
  <c r="I61" i="5"/>
  <c r="H61" i="5"/>
  <c r="I60" i="5"/>
  <c r="H60" i="5"/>
  <c r="I59" i="5"/>
  <c r="H59" i="5"/>
  <c r="I58" i="5"/>
  <c r="H58" i="5"/>
  <c r="I57" i="5"/>
  <c r="H57" i="5"/>
  <c r="I56" i="5"/>
  <c r="H56" i="5"/>
  <c r="I55" i="5"/>
  <c r="H55" i="5"/>
  <c r="I54" i="5"/>
  <c r="H54" i="5"/>
  <c r="I53" i="5"/>
  <c r="H53" i="5"/>
  <c r="I52" i="5"/>
  <c r="H52" i="5"/>
  <c r="I51" i="5"/>
  <c r="H51" i="5"/>
  <c r="I50" i="5"/>
  <c r="H50" i="5"/>
  <c r="I49" i="5"/>
  <c r="H49" i="5"/>
  <c r="I48" i="5"/>
  <c r="H48" i="5"/>
  <c r="I47" i="5"/>
  <c r="H47" i="5"/>
  <c r="I46" i="5"/>
  <c r="H46" i="5"/>
  <c r="I45" i="5"/>
  <c r="H45" i="5"/>
  <c r="I44" i="5"/>
  <c r="H44" i="5"/>
  <c r="I43" i="5"/>
  <c r="H43" i="5"/>
  <c r="I42" i="5"/>
  <c r="H42" i="5"/>
  <c r="I41" i="5"/>
  <c r="H41" i="5"/>
  <c r="I40" i="5"/>
  <c r="H40" i="5"/>
  <c r="I39" i="5"/>
  <c r="H39" i="5"/>
  <c r="I38" i="5"/>
  <c r="H38" i="5"/>
  <c r="I37" i="5"/>
  <c r="H37" i="5"/>
  <c r="I36" i="5"/>
  <c r="H36" i="5"/>
  <c r="I35" i="5"/>
  <c r="H35" i="5"/>
  <c r="I34" i="5"/>
  <c r="H34" i="5"/>
  <c r="I33" i="5"/>
  <c r="H33" i="5"/>
  <c r="I32" i="5"/>
  <c r="H32" i="5"/>
  <c r="I31" i="5"/>
  <c r="H31" i="5"/>
  <c r="I30" i="5"/>
  <c r="H30" i="5"/>
  <c r="I29" i="5"/>
  <c r="H29" i="5"/>
  <c r="I28" i="5"/>
  <c r="H28" i="5"/>
  <c r="I27" i="5"/>
  <c r="H27" i="5"/>
  <c r="I26" i="5"/>
  <c r="H26" i="5"/>
  <c r="I25" i="5"/>
  <c r="H25" i="5"/>
  <c r="I24" i="5"/>
  <c r="H24" i="5"/>
  <c r="I23" i="5"/>
  <c r="H23" i="5"/>
  <c r="I22" i="5"/>
  <c r="H22" i="5"/>
  <c r="I21" i="5"/>
  <c r="H21" i="5"/>
  <c r="I20" i="5"/>
  <c r="H20" i="5"/>
  <c r="I19" i="5"/>
  <c r="H19" i="5"/>
  <c r="I18" i="5"/>
  <c r="H18" i="5"/>
  <c r="I17" i="5"/>
  <c r="H17" i="5"/>
  <c r="I16" i="5"/>
  <c r="B12" i="9" s="1"/>
  <c r="B9" i="8" s="1"/>
  <c r="H16" i="5"/>
  <c r="I15" i="5"/>
  <c r="H15" i="5"/>
  <c r="I14" i="5"/>
  <c r="H14" i="5"/>
  <c r="I13" i="5"/>
  <c r="H13" i="5"/>
  <c r="I12" i="5"/>
  <c r="H12" i="5"/>
  <c r="I11" i="5"/>
  <c r="H11" i="5"/>
  <c r="I10" i="5"/>
  <c r="H10" i="5"/>
  <c r="I9" i="5"/>
  <c r="H9" i="5"/>
  <c r="I8" i="5"/>
  <c r="H8" i="5"/>
  <c r="I7" i="5"/>
  <c r="H7" i="5"/>
  <c r="I6" i="5"/>
  <c r="H6" i="5"/>
  <c r="I5" i="5"/>
  <c r="H5" i="5"/>
  <c r="I4" i="5"/>
  <c r="H4" i="5"/>
  <c r="B10" i="8" l="1"/>
  <c r="B15" i="8" s="1"/>
  <c r="B17" i="8" s="1"/>
  <c r="B21" i="8" s="1"/>
  <c r="B22" i="8" s="1"/>
  <c r="B7" i="3"/>
  <c r="B8" i="3" s="1"/>
  <c r="B23" i="8" l="1"/>
  <c r="B24" i="8" s="1"/>
  <c r="B25" i="8" s="1"/>
  <c r="B26" i="8" s="1"/>
  <c r="B27" i="8" l="1"/>
  <c r="B19" i="9" s="1"/>
  <c r="B9" i="3"/>
  <c r="B10" i="3" s="1"/>
  <c r="B15" i="3" s="1"/>
  <c r="B17" i="3" s="1"/>
  <c r="B21" i="3" s="1"/>
  <c r="B22" i="3" l="1"/>
  <c r="B23" i="3"/>
  <c r="B24" i="3" s="1"/>
  <c r="B25" i="3" s="1"/>
  <c r="B26" i="3" l="1"/>
  <c r="B27" i="3" s="1"/>
  <c r="B19" i="2" s="1"/>
</calcChain>
</file>

<file path=xl/sharedStrings.xml><?xml version="1.0" encoding="utf-8"?>
<sst xmlns="http://schemas.openxmlformats.org/spreadsheetml/2006/main" count="1291" uniqueCount="665">
  <si>
    <t>Geographic Adjustment</t>
  </si>
  <si>
    <t>Trend Factor</t>
  </si>
  <si>
    <t>Anal Cancer</t>
  </si>
  <si>
    <t>Bladder Cancer</t>
  </si>
  <si>
    <t>Bone Metastases</t>
  </si>
  <si>
    <t>Brain Metastases</t>
  </si>
  <si>
    <t>Breast Cancer</t>
  </si>
  <si>
    <t>CNS Tumor</t>
  </si>
  <si>
    <t>Cervical Cancer</t>
  </si>
  <si>
    <t>Colorectal Cancer</t>
  </si>
  <si>
    <t>Head and Neck Cancer</t>
  </si>
  <si>
    <t>Lung Cancer</t>
  </si>
  <si>
    <t>Lymphoma</t>
  </si>
  <si>
    <t>Pancreatic Cancer</t>
  </si>
  <si>
    <t>Prostate Cancer</t>
  </si>
  <si>
    <t>Upper GI Cancer</t>
  </si>
  <si>
    <t>Uterine Cancer</t>
  </si>
  <si>
    <t>Amount</t>
  </si>
  <si>
    <t>Formula</t>
  </si>
  <si>
    <t>National Base Rate</t>
  </si>
  <si>
    <t>National Base Rate for Bladder Cancer - TC Payment</t>
  </si>
  <si>
    <t>&gt;1 = high cost area, &lt;1 = low cost area</t>
  </si>
  <si>
    <t>Subtotal B</t>
  </si>
  <si>
    <t>CMA = (Predicted Payment - Expected Payment)/Expected Payment</t>
  </si>
  <si>
    <t>Adjustments Combined</t>
  </si>
  <si>
    <t>Subtotal C</t>
  </si>
  <si>
    <t>Discount Factor</t>
  </si>
  <si>
    <t>Subtotal D</t>
  </si>
  <si>
    <t>Withhold - Incorrect Payment</t>
  </si>
  <si>
    <t>Withhold - Quality Performance</t>
  </si>
  <si>
    <t>Not applied until PY3</t>
  </si>
  <si>
    <t>Total Withhold</t>
  </si>
  <si>
    <t>Total Withhold = Incorrect Payment Withhold + Quality Performance Withhold</t>
  </si>
  <si>
    <t>SOE Participant Payment</t>
  </si>
  <si>
    <t>Sequestration Claims Payment Adjustment to Participant Payment [half the total participant-specific professional episode payment]</t>
  </si>
  <si>
    <t xml:space="preserve">Episode Payment 1: SOE </t>
  </si>
  <si>
    <t>SOE = Sequestration Claims Payment Adjustment to Participant Payment</t>
  </si>
  <si>
    <t>Episode Payment 2: EOE</t>
  </si>
  <si>
    <t>EOE = Sequestration Claims Payment Adjustment to Participant Payment</t>
  </si>
  <si>
    <t>ALABAMA</t>
  </si>
  <si>
    <t>PW GPCI</t>
  </si>
  <si>
    <t>PE GPCI</t>
  </si>
  <si>
    <t>MP GPCI</t>
  </si>
  <si>
    <t>Geographic Adjustment PC</t>
  </si>
  <si>
    <t>Geographic Adjustment TC</t>
  </si>
  <si>
    <t>Work</t>
  </si>
  <si>
    <t>PE</t>
  </si>
  <si>
    <t>MP</t>
  </si>
  <si>
    <t>SELECT A REGION</t>
  </si>
  <si>
    <t>PC</t>
  </si>
  <si>
    <t>TC</t>
  </si>
  <si>
    <t>ARIZONA</t>
  </si>
  <si>
    <t>ARKANSAS</t>
  </si>
  <si>
    <t>COLORADO</t>
  </si>
  <si>
    <t>CONNECTICUT</t>
  </si>
  <si>
    <t>DELAWARE</t>
  </si>
  <si>
    <t>HAWAII, GUAM</t>
  </si>
  <si>
    <t>IDAHO</t>
  </si>
  <si>
    <t>INDIANA</t>
  </si>
  <si>
    <t>IOWA</t>
  </si>
  <si>
    <t>KANSAS</t>
  </si>
  <si>
    <t>KENTUCKY</t>
  </si>
  <si>
    <t>MINNESOTA</t>
  </si>
  <si>
    <t>MISSISSIPPI</t>
  </si>
  <si>
    <t>NEBRASKA</t>
  </si>
  <si>
    <t>NEW HAMPSHIRE</t>
  </si>
  <si>
    <t>NEW MEXICO</t>
  </si>
  <si>
    <t>NORTH CAROLINA</t>
  </si>
  <si>
    <t>OHIO</t>
  </si>
  <si>
    <t>OKLAHOMA</t>
  </si>
  <si>
    <t>PUERTO RICO</t>
  </si>
  <si>
    <t>RHODE ISLAND</t>
  </si>
  <si>
    <t>SOUTH CAROLINA</t>
  </si>
  <si>
    <t>TENNESSEE</t>
  </si>
  <si>
    <t>UTAH</t>
  </si>
  <si>
    <t>VERMONT</t>
  </si>
  <si>
    <t>VIRGIN ISLANDS</t>
  </si>
  <si>
    <t>VIRGINIA</t>
  </si>
  <si>
    <t>WEST VIRGINIA</t>
  </si>
  <si>
    <t>WISCONSIN</t>
  </si>
  <si>
    <t>Professional Component</t>
  </si>
  <si>
    <t>Technical Component</t>
  </si>
  <si>
    <t>Cancer Type</t>
  </si>
  <si>
    <t>NATIONAL BASE RATE</t>
  </si>
  <si>
    <t>CANCER TYPE</t>
  </si>
  <si>
    <t>Withhold - Patient Experience</t>
  </si>
  <si>
    <t>PC - PE</t>
  </si>
  <si>
    <t>PC - PW</t>
  </si>
  <si>
    <t>PC - MP</t>
  </si>
  <si>
    <t>TC - PW</t>
  </si>
  <si>
    <t>TC - PE</t>
  </si>
  <si>
    <t>TC - MP</t>
  </si>
  <si>
    <t>2021 GPCIs - Alabama</t>
  </si>
  <si>
    <t>2021 Geographic Adjustment for Professional Component=(PW GPCI*PC PW weight )+(PE GPCI*PC PE weight)+(MP GPCI*PC MP weight)</t>
  </si>
  <si>
    <t>2021 Geographic Adjustment for Technical Component=(PW GPCI*TC PW weight )+(PE GPCI*TC PE weight)+(MP GPCI*TC MP weight)</t>
  </si>
  <si>
    <t>Alabama 2021 Geographic Adjustment PC</t>
  </si>
  <si>
    <t>Alabama 2021 Geographic Adjustment TC</t>
  </si>
  <si>
    <t>Locality Number</t>
  </si>
  <si>
    <t>00</t>
  </si>
  <si>
    <t>01</t>
  </si>
  <si>
    <t>13</t>
  </si>
  <si>
    <t>BAKERSFIELD</t>
  </si>
  <si>
    <t>CHICO</t>
  </si>
  <si>
    <t>EL CENTRO</t>
  </si>
  <si>
    <t>FRESNO</t>
  </si>
  <si>
    <t>HANFORD-CORCORAN</t>
  </si>
  <si>
    <t>LOS ANGELES-LONG BEACH-ANAHEIM (LOS ANGELES CNTY)</t>
  </si>
  <si>
    <t>LOS ANGELES-LONG BEACH-ANAHEIM (ORANGE CNTY)</t>
  </si>
  <si>
    <t>MADERA</t>
  </si>
  <si>
    <t>MERCED</t>
  </si>
  <si>
    <t>MODESTO</t>
  </si>
  <si>
    <t>NAPA</t>
  </si>
  <si>
    <t>07</t>
  </si>
  <si>
    <t>SAN FRANCISCO-OAKLAND-BERKELEY (ALAMEDA/CONTRA COSTA CNTY)</t>
  </si>
  <si>
    <t>OXNARD-THOUSAND OAKS-VENTURA</t>
  </si>
  <si>
    <t>REDDING</t>
  </si>
  <si>
    <t>RIVERSIDE-SAN BERNARDINO-ONTARIO</t>
  </si>
  <si>
    <t>SACRAMENTO-ROSEVILLE-FOLSOM</t>
  </si>
  <si>
    <t>SALINAS</t>
  </si>
  <si>
    <t>SAN DIEGO-CHULA VISTA-CARLSBAD</t>
  </si>
  <si>
    <t>05</t>
  </si>
  <si>
    <t>SAN FRANCISCO-OAKLAND-BERKELEY (SAN FRANCISCO CNTY)</t>
  </si>
  <si>
    <t>SAN FRANCISCO-OAKLAND-BERKELEY (MARIN CNTY)</t>
  </si>
  <si>
    <t>SAN JOSE-SUNNYVALE-SANTA CLARA (SAN BENITO CNTY)</t>
  </si>
  <si>
    <t>73</t>
  </si>
  <si>
    <t>SAN LUIS OBISPO-PASO ROBLES</t>
  </si>
  <si>
    <t>06</t>
  </si>
  <si>
    <t>SAN FRANCISCO-OAKLAND-BERKELEY (SAN MATEO CNTY)</t>
  </si>
  <si>
    <t>09</t>
  </si>
  <si>
    <t>SAN JOSE-SUNNYVALE-SANTA CLARA (SANTA CLARA CNTY)</t>
  </si>
  <si>
    <t>66</t>
  </si>
  <si>
    <t>SANTA CRUZ-WATSONVILLE</t>
  </si>
  <si>
    <t>74</t>
  </si>
  <si>
    <t>SANTA MARIA-SANTA BARBARA</t>
  </si>
  <si>
    <t>67</t>
  </si>
  <si>
    <t>SANTA ROSA-PETALUMA</t>
  </si>
  <si>
    <t>68</t>
  </si>
  <si>
    <t>STOCKTON</t>
  </si>
  <si>
    <t>53</t>
  </si>
  <si>
    <t>VALLEJO</t>
  </si>
  <si>
    <t>69</t>
  </si>
  <si>
    <t>VISALIA</t>
  </si>
  <si>
    <t>70</t>
  </si>
  <si>
    <t>YUBA CITY</t>
  </si>
  <si>
    <t>75</t>
  </si>
  <si>
    <t>03</t>
  </si>
  <si>
    <t>FORT LAUDERDALE</t>
  </si>
  <si>
    <t>04</t>
  </si>
  <si>
    <t>MIAMI</t>
  </si>
  <si>
    <t>99</t>
  </si>
  <si>
    <t>ATLANTA</t>
  </si>
  <si>
    <t>16</t>
  </si>
  <si>
    <t>CHICAGO</t>
  </si>
  <si>
    <t>12</t>
  </si>
  <si>
    <t>EAST ST. LOUIS</t>
  </si>
  <si>
    <t>15</t>
  </si>
  <si>
    <t>SUBURBAN CHICAGO</t>
  </si>
  <si>
    <t>NEW ORLEANS</t>
  </si>
  <si>
    <t>BALTIMORE/SURR. CNTYS</t>
  </si>
  <si>
    <t>DETROIT</t>
  </si>
  <si>
    <t>02</t>
  </si>
  <si>
    <t>METROPOLITAN KANSAS CITY</t>
  </si>
  <si>
    <t>METROPOLITAN ST. LOUIS</t>
  </si>
  <si>
    <t>40</t>
  </si>
  <si>
    <t>MANHATTAN</t>
  </si>
  <si>
    <t>NYC SUBURBS/LONG ISLAND</t>
  </si>
  <si>
    <t>POUGHKPSIE/N NYC SUBURBS</t>
  </si>
  <si>
    <t>QUEENS</t>
  </si>
  <si>
    <t>PORTLAND</t>
  </si>
  <si>
    <t>METROPOLITAN PHILADELPHIA</t>
  </si>
  <si>
    <t>20</t>
  </si>
  <si>
    <t>35</t>
  </si>
  <si>
    <t>31</t>
  </si>
  <si>
    <t>AUSTIN</t>
  </si>
  <si>
    <t>BEAUMONT</t>
  </si>
  <si>
    <t>BRAZORIA</t>
  </si>
  <si>
    <t>11</t>
  </si>
  <si>
    <t>DALLAS</t>
  </si>
  <si>
    <t>28</t>
  </si>
  <si>
    <t>FORT WORTH</t>
  </si>
  <si>
    <t>GALVESTON</t>
  </si>
  <si>
    <t>18</t>
  </si>
  <si>
    <t>HOUSTON</t>
  </si>
  <si>
    <t>50</t>
  </si>
  <si>
    <t>SEATTLE (KING CNTY)</t>
  </si>
  <si>
    <t>21</t>
  </si>
  <si>
    <t>10112</t>
  </si>
  <si>
    <t>AL</t>
  </si>
  <si>
    <t>02102</t>
  </si>
  <si>
    <t>03102</t>
  </si>
  <si>
    <t>AZ</t>
  </si>
  <si>
    <t>07102</t>
  </si>
  <si>
    <t>AR</t>
  </si>
  <si>
    <t>01112</t>
  </si>
  <si>
    <t>CA</t>
  </si>
  <si>
    <t>01182</t>
  </si>
  <si>
    <t>04112</t>
  </si>
  <si>
    <t>CO</t>
  </si>
  <si>
    <t>13102</t>
  </si>
  <si>
    <t>CT</t>
  </si>
  <si>
    <t>12202</t>
  </si>
  <si>
    <t>DC</t>
  </si>
  <si>
    <t>12102</t>
  </si>
  <si>
    <t>DE</t>
  </si>
  <si>
    <t>09102</t>
  </si>
  <si>
    <t>FL</t>
  </si>
  <si>
    <t>10212</t>
  </si>
  <si>
    <t>GA</t>
  </si>
  <si>
    <t>01212</t>
  </si>
  <si>
    <t>HI</t>
  </si>
  <si>
    <t>02202</t>
  </si>
  <si>
    <t>ID</t>
  </si>
  <si>
    <t>06102</t>
  </si>
  <si>
    <t>IL</t>
  </si>
  <si>
    <t>08102</t>
  </si>
  <si>
    <t>IN</t>
  </si>
  <si>
    <t>05102</t>
  </si>
  <si>
    <t>IA</t>
  </si>
  <si>
    <t>05202</t>
  </si>
  <si>
    <t>KS</t>
  </si>
  <si>
    <t>15102</t>
  </si>
  <si>
    <t>KY</t>
  </si>
  <si>
    <t>07202</t>
  </si>
  <si>
    <t>LA</t>
  </si>
  <si>
    <t>14112</t>
  </si>
  <si>
    <t>ME</t>
  </si>
  <si>
    <t>12302</t>
  </si>
  <si>
    <t>MD</t>
  </si>
  <si>
    <t>14212</t>
  </si>
  <si>
    <t>MA</t>
  </si>
  <si>
    <t>08202</t>
  </si>
  <si>
    <t>MI</t>
  </si>
  <si>
    <t>06202</t>
  </si>
  <si>
    <t>MN</t>
  </si>
  <si>
    <t>07302</t>
  </si>
  <si>
    <t>MS</t>
  </si>
  <si>
    <t>05302</t>
  </si>
  <si>
    <t>MO</t>
  </si>
  <si>
    <t>03202</t>
  </si>
  <si>
    <t>05402</t>
  </si>
  <si>
    <t>NE</t>
  </si>
  <si>
    <t>01312</t>
  </si>
  <si>
    <t>14312</t>
  </si>
  <si>
    <t>NH</t>
  </si>
  <si>
    <t>12402</t>
  </si>
  <si>
    <t>NJ</t>
  </si>
  <si>
    <t>04212</t>
  </si>
  <si>
    <t>NM</t>
  </si>
  <si>
    <t>13202</t>
  </si>
  <si>
    <t>NY</t>
  </si>
  <si>
    <t>13292</t>
  </si>
  <si>
    <t>13282</t>
  </si>
  <si>
    <t>11502</t>
  </si>
  <si>
    <t>NC</t>
  </si>
  <si>
    <t>03302</t>
  </si>
  <si>
    <t>15202</t>
  </si>
  <si>
    <t>OH</t>
  </si>
  <si>
    <t>04312</t>
  </si>
  <si>
    <t>OK</t>
  </si>
  <si>
    <t>02302</t>
  </si>
  <si>
    <t>OR</t>
  </si>
  <si>
    <t>12502</t>
  </si>
  <si>
    <t>PA</t>
  </si>
  <si>
    <t>09202</t>
  </si>
  <si>
    <t>PR</t>
  </si>
  <si>
    <t>14412</t>
  </si>
  <si>
    <t>RI</t>
  </si>
  <si>
    <t>11202</t>
  </si>
  <si>
    <t>SC</t>
  </si>
  <si>
    <t>03402</t>
  </si>
  <si>
    <t>10312</t>
  </si>
  <si>
    <t>TN</t>
  </si>
  <si>
    <t>04412</t>
  </si>
  <si>
    <t>TX</t>
  </si>
  <si>
    <t>03502</t>
  </si>
  <si>
    <t>UT</t>
  </si>
  <si>
    <t>14512</t>
  </si>
  <si>
    <t>VT</t>
  </si>
  <si>
    <t>11302</t>
  </si>
  <si>
    <t>VA</t>
  </si>
  <si>
    <t>VI</t>
  </si>
  <si>
    <t>02402</t>
  </si>
  <si>
    <t>WA</t>
  </si>
  <si>
    <t>11402</t>
  </si>
  <si>
    <t>WV</t>
  </si>
  <si>
    <t>06302</t>
  </si>
  <si>
    <t>WI</t>
  </si>
  <si>
    <t>03602</t>
  </si>
  <si>
    <t>Medicare Administrative Contractor</t>
  </si>
  <si>
    <t>State</t>
  </si>
  <si>
    <t>MAC Assignments as of October 27, 2020</t>
  </si>
  <si>
    <t>*Work GPCI reflects a 1.5 floor in Alaska established by the MIPPA.</t>
  </si>
  <si>
    <t>**PE GPCI reflects a 1.0 floor for frontier states established by the ACA.</t>
  </si>
  <si>
    <t>Note:   The 1.0 Work GPCI floor required by Section 2201 of the Continuing Appropriations Act, 2021 and Other Extensions Act [October 1, 2020] extended the Work GPCI floor through December 11, 2020 only.</t>
  </si>
  <si>
    <t xml:space="preserve">            For illustrative purposes, Work GPCIs are also shown above as if the 1.0 work floor had remained in place for CY 2021.</t>
  </si>
  <si>
    <t>Note:  Beginning in CY 2021, the locality names in California are updated to reflect the revised delineations of Metropolitan Statistical Areas as indicated in OMB Bulletin No. 20-01 (March 6, 2020).</t>
  </si>
  <si>
    <t xml:space="preserve">            A detailed discussion of the requirement to use MSAs for the fee schedule areas in California can be found in the CY 2017 PFS Final Rule (81 FR 80265).</t>
  </si>
  <si>
    <t>PW GPCI 2021</t>
  </si>
  <si>
    <t>PE GPCI 2021</t>
  </si>
  <si>
    <t>MP GPCI 2021</t>
  </si>
  <si>
    <t>2019 RVU Shares (weights)</t>
  </si>
  <si>
    <t xml:space="preserve">GPCI </t>
  </si>
  <si>
    <t>PC National Base Rate</t>
  </si>
  <si>
    <t>TC National Base Rate</t>
  </si>
  <si>
    <t>National Base Rates: NPRM CMS-1753-P, 5/21/21, Table S3 - National Base Rates, calculated from 2017-2019 Baseline</t>
  </si>
  <si>
    <t>Table 1. RO MODEL DASHBOARD - PROFESSIONAL COMPONENT</t>
  </si>
  <si>
    <t>Table 1. RO MODEL DASHBOARD - TECHNICAL COMPONENT</t>
  </si>
  <si>
    <t>CHOOSE CANCER TYPE (from the dropdown list)</t>
  </si>
  <si>
    <t>EXAMPLE: Geographic Adjuster</t>
  </si>
  <si>
    <t>GPCI Weights (2019 RVU Shares, last year of baseline)</t>
  </si>
  <si>
    <t>PY TREND FACTOR*</t>
  </si>
  <si>
    <t>Table 2. RO MODEL PROFESSIONAL COMPONENT PAYMENT CALCULATION - NEW RESULTS</t>
  </si>
  <si>
    <t>Table 2. RO MODEL TECHNICAL COMPONENT PAYMENT CALCULATION - NEW RESULTS</t>
  </si>
  <si>
    <t>STEPS</t>
  </si>
  <si>
    <t>National Base Rate for Bladder Cancer - PC Payment</t>
  </si>
  <si>
    <t>Trend Factor=(2019 Volume*2022 Rates)/(2019 Volume*2019 Rates)</t>
  </si>
  <si>
    <t>SPLIT for Start of Episode (SOE)/End of Episode (EOE)</t>
  </si>
  <si>
    <t>Case Mix Adjustment (CMA)</t>
  </si>
  <si>
    <t xml:space="preserve">Historical Experience Adjustment (HEA) </t>
  </si>
  <si>
    <t>Historical Experience Adjustment (HEA)</t>
  </si>
  <si>
    <t>Performance Year 1 (PY1) Blend</t>
  </si>
  <si>
    <t>Beneficiary Coinsurance for SOE Payment Determined</t>
  </si>
  <si>
    <t>Half of Total Episode Payment to RO Participant without Sequestration</t>
  </si>
  <si>
    <t>Half of Total Episode Payment without Sequestration = (1-Total Withhold)*Subtotal D</t>
  </si>
  <si>
    <t>SOE Participant Payment = Half of Total Episode without Sequestration*0.80</t>
  </si>
  <si>
    <t>Sequestration Claims Payment Adjustment to Participant Payment = SOE Participant Payment*0.98</t>
  </si>
  <si>
    <t>Subtotal C = Adjustments Combined*Subtotal B</t>
  </si>
  <si>
    <t xml:space="preserve">Subtotal D = (1-Discount Factor)*Subtotal C </t>
  </si>
  <si>
    <t>Beneficiary Coinsurance for SOE Payment = Half of Total Episode without Sequestration*0.20</t>
  </si>
  <si>
    <t xml:space="preserve">Subtotal B = SPLIT*Geographic Adjustment </t>
  </si>
  <si>
    <t>HEA = (Winsorized Payment - Predicted Payment)/Expected Payment</t>
  </si>
  <si>
    <t>Trended National Base Rate</t>
  </si>
  <si>
    <t>SPLIT = Trended National Base Rate/2</t>
  </si>
  <si>
    <t>Trended National Base Rate (Subtotal A) = National Base Rate*Trend Factor</t>
  </si>
  <si>
    <t>Combined Adjustments = CMA + (HEA*Blend) + 1.0</t>
  </si>
  <si>
    <t>Applied starting in PY1</t>
  </si>
  <si>
    <t>Step 1. Cancer Type</t>
  </si>
  <si>
    <t>Step 2. Geographic Adjustment</t>
  </si>
  <si>
    <t>Step 3. Case Mix and Historical Experience</t>
  </si>
  <si>
    <t>Step 4. Blend</t>
  </si>
  <si>
    <t>Step 5. Trend Factor</t>
  </si>
  <si>
    <t>Introduction</t>
  </si>
  <si>
    <t>Data Requirements</t>
  </si>
  <si>
    <t xml:space="preserve">Based on participant-specific data input into this Dashboard tab, RO participants can estimate their technical component payment rate under the RO Model. </t>
  </si>
  <si>
    <t>Example PC and TC Geographic Adjusters:</t>
  </si>
  <si>
    <t xml:space="preserve">Table 2 populates RO participant estimated 2022 TC payment rates for the cancer type chosen in Table 1 above, using the pricing methodology in the next tab. To save the cancer type and payment rate populated in Table 2 for future reference, copy and paste the two fields to Table 3 using the "Paste Values" option. </t>
  </si>
  <si>
    <t>PROFESSIONAL COMPONENT GEOGRAPHIC ADJUSTMENT (GPCI)**</t>
  </si>
  <si>
    <t>TECHNICAL COMPONENT GEOGRAPHIC ADJUSTMENT (GPCI)**</t>
  </si>
  <si>
    <t>INPUT YOUR CASE MIX ADJUSTER***</t>
  </si>
  <si>
    <t>INPUT YOUR HISTORICAL EXPERIENCE ADJUSTER***</t>
  </si>
  <si>
    <t>PY BLEND</t>
  </si>
  <si>
    <t xml:space="preserve">*** The case mix and historical experience adjusters available on the Radiation Oncology Administrative Portal (ROAP) at this time are not current. Participant adjusters will be updated at the time of the CY2022 OPPS/ASC Payment System final rule, and are likely to change. Case mix adjusters will then also be updated prior to every subsequent performance year.  </t>
  </si>
  <si>
    <t>PARTICIPANT-SPECIFIC PROFESSIONAL COMPONENT EPISODE ESTIMATED PAYMENT RATE FOR PY1</t>
  </si>
  <si>
    <t>PARTICIPANT-SPECIFIC TECHNICAL COMPONENT ESTIMATED EPISODE PAYMENT RATE FOR PY1</t>
  </si>
  <si>
    <t>0.90 for all RO Participants in PY1</t>
  </si>
  <si>
    <t>Total Episode Estimated TC Payment to RO Participant = SOE Payment + EOE Payment + (2*Beneficiary Coinsurance for SOE Payment)</t>
  </si>
  <si>
    <t>Total Episode Estimated PC Payment to RO Participant = SOE Payment + EOE Payment + (2*Beneficiary Coinsurance for SOE Payment)</t>
  </si>
  <si>
    <t>No data in cell</t>
  </si>
  <si>
    <t>Based on participant-specific data input into this Dashboard tab, RO participants can estimate their professional component payment rate under the RO Model.</t>
  </si>
  <si>
    <t xml:space="preserve">In the "2. PC/TC Dashboard" tab, type in your organization's case mix adjuster (row labeled "INPUT YOUR CASE MIX ADJUSTMENT") and historical experience adjuster (row labeled "INPUT YOUR HISTORICAL EXPERIENCE ADJUSTMENT"). 
Case mix adjusters will be updated every performance year, so payment rates for the following performance year are only estimates. 
</t>
  </si>
  <si>
    <t xml:space="preserve">Table 2 populates RO participant estimated 2022 PC payment rates for the cancer type chosen in Table 1 above, using the pricing methodology in the "PC Episode Pay_Cancer Type" tab. To save the cancer type and payment rate populated in Table 2 for future reference, copy and paste the results to Table 3 using the "Paste Values" option. </t>
  </si>
  <si>
    <r>
      <rPr>
        <b/>
        <sz val="12"/>
        <rFont val="Calibri"/>
        <family val="2"/>
        <scheme val="minor"/>
      </rPr>
      <t>This workbook is designed to assist RO participants with understanding the RO Model pricing methodology by providing participant-specific payment rate estimates based on cancer type, geographic location, and case mix and historical experience adjustments</t>
    </r>
    <r>
      <rPr>
        <sz val="12"/>
        <rFont val="Calibri"/>
        <family val="2"/>
        <scheme val="minor"/>
      </rPr>
      <t xml:space="preserve">. 
After gathering your organization's information described below, follow the subsequent steps to estimate your organization's episodic Professional Component (PC) and/or Technical Component (TC) payment rates for each cancer type in the tabs "3. PC/TC Episode Pay_Cancer Type" for the upcoming performance year. Note that all formulas are locked in the "PC/TC Episode Pay_Cancer Type" tabs to ensure the analysis aligns with the RO Model pricing methodology.  
</t>
    </r>
  </si>
  <si>
    <t xml:space="preserve">In the "2. PC/TC Dashboard" tab, use the dropdown menu in the row labeled "CHOOSE CANCER TYPE" to select the type of cancer for which you would like an estimated payment rate. (The arrow for the drop down list appears when you click on the cell to the right of the cell with "CHOOSE CANCER TYPE.")
</t>
  </si>
  <si>
    <t xml:space="preserve">In the "2. PC/TC Dashboard" tab, use the dropdown menu in the row labeled "CHOOSE YOUR GEOGRAPHIC LOCALITY (ORDERED BY STATE)" to select your organization's geographic locality.  (The arrow for the drop down list appears when you click on the cell to the right of the cell with "CHOOSE YOUR GEOGRAPHIC LOCALITY.")
For PY1 (i.e., Calendar Year (CY) 2022), the GPCIs will be updated to reflect CY2022 GPCI values. This work book uses the most recently available GPCIs for CY2021.
</t>
  </si>
  <si>
    <t xml:space="preserve">In the "2. PC/TC Dashboard" tab, a blend of 0.90 for PY1 (applicable for all participants in PY1) is already populated on the row labeled "BLEND." 
In future years, you will type in your organization's blend.
</t>
  </si>
  <si>
    <r>
      <rPr>
        <u/>
        <sz val="12"/>
        <color theme="1"/>
        <rFont val="Calibri"/>
        <family val="2"/>
        <scheme val="minor"/>
      </rPr>
      <t>List of Acronyms</t>
    </r>
    <r>
      <rPr>
        <sz val="12"/>
        <color theme="1"/>
        <rFont val="Calibri"/>
        <family val="2"/>
        <scheme val="minor"/>
      </rPr>
      <t xml:space="preserve"> 
PC = Professional Component
TC = Technical Component
GPCI = Geographic Practice Cost Index
RVU = Relative Value Unit
PW = Physician Work
PE = Practice Expense
MP = Malpractice Premium</t>
    </r>
  </si>
  <si>
    <t>end of worksheet</t>
  </si>
  <si>
    <t>For Reference Only: Geographic Locality GPCIs</t>
  </si>
  <si>
    <t>For Reference Only: RVU Shares</t>
  </si>
  <si>
    <t>For Reference Only: National Base Rates</t>
  </si>
  <si>
    <t>For Reference Only: Trend Factors</t>
  </si>
  <si>
    <t>Color Key:</t>
  </si>
  <si>
    <t>Green - Participant input data</t>
  </si>
  <si>
    <t>Gray - Auto-populated data</t>
  </si>
  <si>
    <t>CALIFORNIA - BAKERSFIELD</t>
  </si>
  <si>
    <t>CALIFORNIA - CHICO</t>
  </si>
  <si>
    <t>CALIFORNIA - EL CENTRO</t>
  </si>
  <si>
    <t>CALIFORNIA - FRESNO</t>
  </si>
  <si>
    <t>CALIFORNIA - HANFORD-CORCORAN</t>
  </si>
  <si>
    <t>CALIFORNIA - LOS ANGELES-LONG BEACH-ANAHEIM (LOS ANGELES CNTY)</t>
  </si>
  <si>
    <t>CALIFORNIA - LOS ANGELES-LONG BEACH-ANAHEIM (ORANGE CNTY)</t>
  </si>
  <si>
    <t>CALIFORNIA - MADERA</t>
  </si>
  <si>
    <t>CALIFORNIA - MERCED</t>
  </si>
  <si>
    <t>CALIFORNIA - MODESTO</t>
  </si>
  <si>
    <t>CALIFORNIA - NAPA</t>
  </si>
  <si>
    <t>CALIFORNIA - SAN FRANCISCO-OAKLAND-BERKELEY (ALAMEDA/CONTRA COSTA CNTY)</t>
  </si>
  <si>
    <t>CALIFORNIA - OXNARD-THOUSAND OAKS-VENTURA</t>
  </si>
  <si>
    <t>CALIFORNIA - REDDING</t>
  </si>
  <si>
    <t>CALIFORNIA - RIVERSIDE-SAN BERNARDINO-ONTARIO</t>
  </si>
  <si>
    <t>CALIFORNIA - SACRAMENTO-ROSEVILLE-FOLSOM</t>
  </si>
  <si>
    <t>CALIFORNIA - SALINAS</t>
  </si>
  <si>
    <t>CALIFORNIA - SAN DIEGO-CHULA VISTA-CARLSBAD</t>
  </si>
  <si>
    <t>CALIFORNIA - SAN FRANCISCO-OAKLAND-BERKELEY (SAN FRANCISCO CNTY)</t>
  </si>
  <si>
    <t>CALIFORNIA - SAN FRANCISCO-OAKLAND-BERKELEY (MARIN CNTY)</t>
  </si>
  <si>
    <t>CALIFORNIA - SAN JOSE-SUNNYVALE-SANTA CLARA (SAN BENITO CNTY)</t>
  </si>
  <si>
    <t>CALIFORNIA - SAN LUIS OBISPO-PASO ROBLES</t>
  </si>
  <si>
    <t>CALIFORNIA - SAN FRANCISCO-OAKLAND-BERKELEY (SAN MATEO CNTY)</t>
  </si>
  <si>
    <t>CALIFORNIA - SAN JOSE-SUNNYVALE-SANTA CLARA (SANTA CLARA CNTY)</t>
  </si>
  <si>
    <t>CALIFORNIA - SANTA MARIA-SANTA BARBARA</t>
  </si>
  <si>
    <t>CALIFORNIA - SANTA CRUZ-WATSONVILLE</t>
  </si>
  <si>
    <t>CALIFORNIA - SANTA ROSA-PETALUMA</t>
  </si>
  <si>
    <t>CALIFORNIA - STOCKTON</t>
  </si>
  <si>
    <t>CALIFORNIA - VALLEJO</t>
  </si>
  <si>
    <t>CALIFORNIA - YUBA CITY</t>
  </si>
  <si>
    <t>CALIFORNIA - VISALIA</t>
  </si>
  <si>
    <t>FLORIDA - FORT LAUDERDALE</t>
  </si>
  <si>
    <t>FLORIDA - MIAMI</t>
  </si>
  <si>
    <t>GEORGIA - ATLANTA</t>
  </si>
  <si>
    <t>ILLINOIS - CHICAGO</t>
  </si>
  <si>
    <t>ILLINOIS - EAST ST. LOUIS</t>
  </si>
  <si>
    <t>ILLINOIS - SUBURBAN CHICAGO</t>
  </si>
  <si>
    <t>LOUISIANA - NEW ORLEANS</t>
  </si>
  <si>
    <t>ILLINOIS - REST OF ILLINOIS</t>
  </si>
  <si>
    <t>FLORIDA - REST OF FLORIDA</t>
  </si>
  <si>
    <t>GEORGIA - REST OF GEORGIA</t>
  </si>
  <si>
    <t>CALIFORNIA - REST OF CALIFORNIA</t>
  </si>
  <si>
    <t>LOUISIANA - REST OF LOUISIANA</t>
  </si>
  <si>
    <t>MAINE - SOUTHERN MAINE</t>
  </si>
  <si>
    <t>MAINE - REST OF MAINE</t>
  </si>
  <si>
    <t>MARYLAND - BALTIMORE/SURR. CNTYS</t>
  </si>
  <si>
    <t>MARYLAND - REST OF MARYLAND</t>
  </si>
  <si>
    <t>MASSACHUSETTS - REST OF MASSACHUSETTS</t>
  </si>
  <si>
    <t>MASSACHUSETTS - METROPOLITAN BOSTON</t>
  </si>
  <si>
    <t>MICHIGAN - DETROIT</t>
  </si>
  <si>
    <t>MICHIGAN - REST OF MICHIGAN</t>
  </si>
  <si>
    <t>MISSOURI - METROPOLITAN KANSAS CITY</t>
  </si>
  <si>
    <t>MISSOURI - METROPOLITAN ST. LOUIS</t>
  </si>
  <si>
    <t>SD**</t>
  </si>
  <si>
    <t>SOUTH DAKOTA</t>
  </si>
  <si>
    <t>TEXAS - AUSTIN</t>
  </si>
  <si>
    <t>TEXAS - BEAUMONT</t>
  </si>
  <si>
    <t>TEXAS - BRAZORIA</t>
  </si>
  <si>
    <t>TEXAS - DALLAS</t>
  </si>
  <si>
    <t>TEXAS - FORT WORTH</t>
  </si>
  <si>
    <t>TEXAS - GALVESTON</t>
  </si>
  <si>
    <t>TEXAS - HOUSTON</t>
  </si>
  <si>
    <t>TEXAS - REST OF TEXAS</t>
  </si>
  <si>
    <t>WASHINGTON - SEATTLE (KING CNTY)</t>
  </si>
  <si>
    <t>WASHINGTON - REST OF WASHINGTON</t>
  </si>
  <si>
    <t>WY**</t>
  </si>
  <si>
    <t>WYOMING</t>
  </si>
  <si>
    <t>ND**</t>
  </si>
  <si>
    <t>NORTH DAKOTA</t>
  </si>
  <si>
    <t>MT**</t>
  </si>
  <si>
    <t>MONTANA</t>
  </si>
  <si>
    <t>NV**</t>
  </si>
  <si>
    <t>NEVADA</t>
  </si>
  <si>
    <t>AK*</t>
  </si>
  <si>
    <t>ALASKA</t>
  </si>
  <si>
    <t>DISTRICT OF COLUMBIA + MD/VA SUBURBS</t>
  </si>
  <si>
    <t>NEW YORK - NEW YORK CITY SUBURBS/LONG ISLAND</t>
  </si>
  <si>
    <t>NEW YORK - POUGHKPSIE/N NYC SUBURBS</t>
  </si>
  <si>
    <t>NEW YORK - QUEENS</t>
  </si>
  <si>
    <t>NEW YORK - REST OF NEW YORK</t>
  </si>
  <si>
    <t>OREGON - PORTLAND</t>
  </si>
  <si>
    <t>OREGON - REST OF OREGON</t>
  </si>
  <si>
    <t>PENNSYLVANIA - REST OF PENNSYLVANIA</t>
  </si>
  <si>
    <t>PENNSYLVANIA - METROPOLITAN PHILADELPHIA</t>
  </si>
  <si>
    <t>NEW YORK - MANHATTAN</t>
  </si>
  <si>
    <t>NEW JERSEY - NORTHERN NEW JERSEY</t>
  </si>
  <si>
    <t>NEW JERSEY - REST OF NEW JERSEY</t>
  </si>
  <si>
    <t>MISSOURI - REST OF MISSOURI</t>
  </si>
  <si>
    <t>Medicare Payment Locality Name</t>
  </si>
  <si>
    <t>CHOOSE YOUR GEOGRAPHIC MEDICARE PAYMENT LOCALITY (ORDERED BY STATE) (from the dropdown list)</t>
  </si>
  <si>
    <t>*  Payment locality is serviced by two carriers.</t>
  </si>
  <si>
    <t xml:space="preserve">ALL COUNTIES </t>
  </si>
  <si>
    <t xml:space="preserve">STATEWIDE </t>
  </si>
  <si>
    <t xml:space="preserve">WYOMING </t>
  </si>
  <si>
    <t xml:space="preserve">WISCONSIN </t>
  </si>
  <si>
    <t xml:space="preserve">WEST VIRGINIA </t>
  </si>
  <si>
    <t xml:space="preserve">ALL OTHER COUNTIES </t>
  </si>
  <si>
    <t xml:space="preserve">REST OF STATE </t>
  </si>
  <si>
    <t xml:space="preserve">KING </t>
  </si>
  <si>
    <t xml:space="preserve">WASHINGTON </t>
  </si>
  <si>
    <t>ALL COUNTIES, EXCEPT ALEXANDRIA CITY, ARLINGTON, FAIRFAX, FAIRFAX CITY, AND FALLS CHURCH CITY</t>
  </si>
  <si>
    <t>STATEWIDE</t>
  </si>
  <si>
    <t>ALL COUNTY EQUIVALENTS</t>
  </si>
  <si>
    <t xml:space="preserve">VIRGIN ISLANDS </t>
  </si>
  <si>
    <t xml:space="preserve">VERMONT </t>
  </si>
  <si>
    <t xml:space="preserve">UTAH </t>
  </si>
  <si>
    <t xml:space="preserve">HARRIS </t>
  </si>
  <si>
    <t xml:space="preserve">GALVESTON </t>
  </si>
  <si>
    <t xml:space="preserve">TARRANT </t>
  </si>
  <si>
    <t xml:space="preserve">DALLAS </t>
  </si>
  <si>
    <t xml:space="preserve">BRAZORIA </t>
  </si>
  <si>
    <t xml:space="preserve">JEFFERSON </t>
  </si>
  <si>
    <t xml:space="preserve">TRAVIS </t>
  </si>
  <si>
    <t xml:space="preserve">TEXAS </t>
  </si>
  <si>
    <t xml:space="preserve">TENNESSEE </t>
  </si>
  <si>
    <t xml:space="preserve">SOUTH DAKOTA </t>
  </si>
  <si>
    <t xml:space="preserve">SOUTH CAROLINA </t>
  </si>
  <si>
    <t xml:space="preserve">RHODE ISLAND </t>
  </si>
  <si>
    <t xml:space="preserve">PUERTO RICO </t>
  </si>
  <si>
    <t>BUCKS, CHESTER, DELAWARE, MONTGOMERY AND PHILADELPHIA</t>
  </si>
  <si>
    <t xml:space="preserve">PENNSYLVANIA </t>
  </si>
  <si>
    <t>CLACKAMAS, MULTNOMAH AND WASHINGTON</t>
  </si>
  <si>
    <t xml:space="preserve">OREGON </t>
  </si>
  <si>
    <t xml:space="preserve">OKLAHOMA </t>
  </si>
  <si>
    <t xml:space="preserve">OHIO </t>
  </si>
  <si>
    <t xml:space="preserve">NORTH DAKOTA </t>
  </si>
  <si>
    <t xml:space="preserve">NORTH CAROLINA </t>
  </si>
  <si>
    <t xml:space="preserve">QUEENS </t>
  </si>
  <si>
    <t>COLUMBIA, DELAWARE, DUTCHESS, GREENE, ORANGE, PUTNAM, SULLIVAN AND ULSTER</t>
  </si>
  <si>
    <t xml:space="preserve"> </t>
  </si>
  <si>
    <t>BRONX, KINGS, NASSAU, RICHMOND, ROCKLAND, SUFFOLK AND WESTCHESTER</t>
  </si>
  <si>
    <t xml:space="preserve">NEW YORK </t>
  </si>
  <si>
    <t xml:space="preserve">NEW MEXICO </t>
  </si>
  <si>
    <t>BERGEN, ESSEX, HUDSON, HUNTERDON, MIDDLESEX, MORRIS, PASSAIC, SOMERSET, SUSSEX, UNION AND WARREN</t>
  </si>
  <si>
    <t xml:space="preserve">NORTHERN NJ </t>
  </si>
  <si>
    <t xml:space="preserve">NEW JERSEY </t>
  </si>
  <si>
    <t xml:space="preserve">NEW HAMPSHIRE </t>
  </si>
  <si>
    <t xml:space="preserve">NEVADA </t>
  </si>
  <si>
    <t xml:space="preserve">NEBRASKA </t>
  </si>
  <si>
    <t xml:space="preserve">MONTANA </t>
  </si>
  <si>
    <t>ALL OTHER COUNTIES</t>
  </si>
  <si>
    <t>REST OF STATE*</t>
  </si>
  <si>
    <t xml:space="preserve">REST OF STATE* </t>
  </si>
  <si>
    <t>JEFFERSON, ST. CHARLES, ST. LOUIS AND ST. LOUIS CITY</t>
  </si>
  <si>
    <t>CLAY, JACKSON AND PLATTE</t>
  </si>
  <si>
    <t xml:space="preserve">MISSOURI </t>
  </si>
  <si>
    <t xml:space="preserve">MISSISSIPPI </t>
  </si>
  <si>
    <t xml:space="preserve">MINNESOTA </t>
  </si>
  <si>
    <t>MACOMB, OAKLAND, WASHTENAW AND WAYNE</t>
  </si>
  <si>
    <t xml:space="preserve">MICHIGAN </t>
  </si>
  <si>
    <t>MIDDLESEX, NORFOLK AND SUFFOLK</t>
  </si>
  <si>
    <t xml:space="preserve">METROPOLITAN BOSTON </t>
  </si>
  <si>
    <t xml:space="preserve">MASSACHUSETTS </t>
  </si>
  <si>
    <t>ALL OTHER COUNTIES EXCEPT MONTGOMERY AND PRINCE GEORGE'S</t>
  </si>
  <si>
    <t>ANNE ARUNDEL, BALTIMORE, BALTIMORE CITY, CARROLL, HARFORD AND HOWARD</t>
  </si>
  <si>
    <t xml:space="preserve">MARYLAND </t>
  </si>
  <si>
    <t>CUMBERLAND AND YORK</t>
  </si>
  <si>
    <t xml:space="preserve">SOUTHERN MAINE </t>
  </si>
  <si>
    <t xml:space="preserve">MAINE </t>
  </si>
  <si>
    <t>JEFFERSON, ORLEANS, PLAQUEMINES AND ST. BERNARD</t>
  </si>
  <si>
    <t xml:space="preserve">LOUISIANA </t>
  </si>
  <si>
    <t xml:space="preserve">KENTUCKY </t>
  </si>
  <si>
    <t xml:space="preserve">STATEWIDE* </t>
  </si>
  <si>
    <t xml:space="preserve">KANSAS </t>
  </si>
  <si>
    <t xml:space="preserve">IOWA </t>
  </si>
  <si>
    <t xml:space="preserve">INDIANA </t>
  </si>
  <si>
    <t>DUPAGE, KANE, LAKE AND WILL</t>
  </si>
  <si>
    <t>BOND, CALHOUN, CLINTON, JERSEY, MACOUPIN, MADISON, MONROE, MONTGOMERY, RANDOLPH, ST. CLAIR AND WASHINGTON</t>
  </si>
  <si>
    <t xml:space="preserve">COOK </t>
  </si>
  <si>
    <t xml:space="preserve">ILLINOIS </t>
  </si>
  <si>
    <t xml:space="preserve">IDAHO </t>
  </si>
  <si>
    <t>HAWAII/GUAM</t>
  </si>
  <si>
    <t>BUTTS, CHEROKEE, CLAYTON, COBB, DEKALB, DOUGLAS, FAYETTE, FORSYTH, FULTON, GWINNETT, HENRY, NEWTON, PAULDING, ROCKDALE AND WALTON</t>
  </si>
  <si>
    <t xml:space="preserve">GEORGIA </t>
  </si>
  <si>
    <t>DADE AND MONROE</t>
  </si>
  <si>
    <t>BROWARD, COLLIER, INDIAN RIVER, LEE, MARTIN, PALM BEACH, AND ST. LUCIE</t>
  </si>
  <si>
    <t xml:space="preserve">FLORIDA </t>
  </si>
  <si>
    <t>DISTRICT OF COLUMBIA; ALEXANDRIA CITY, ARLINGTON, FAIRFAX, FAIRFAX CITY, FALLS CHURCH CITY IN VIRGINIA; MONTGOMERY AND PRINCE GEORGE'S IN MARYLAND</t>
  </si>
  <si>
    <t xml:space="preserve">DC + MD/VA SUBURBS </t>
  </si>
  <si>
    <t xml:space="preserve">DISTRICT OF COLUMBIA </t>
  </si>
  <si>
    <t xml:space="preserve">DELAWARE </t>
  </si>
  <si>
    <t xml:space="preserve">CONNECTICUT </t>
  </si>
  <si>
    <t xml:space="preserve">COLORADO </t>
  </si>
  <si>
    <t xml:space="preserve">VENTURA </t>
  </si>
  <si>
    <t>17</t>
  </si>
  <si>
    <t>SANTA BARBARA</t>
  </si>
  <si>
    <t>SAN LUIS OBISPO</t>
  </si>
  <si>
    <t>SAN DIEGO</t>
  </si>
  <si>
    <t>72</t>
  </si>
  <si>
    <t>IMPERIAL</t>
  </si>
  <si>
    <t>71</t>
  </si>
  <si>
    <t>SUTTER, YUBA</t>
  </si>
  <si>
    <t>TULARE</t>
  </si>
  <si>
    <t>SAN JOAQUIN</t>
  </si>
  <si>
    <t>SONOMA</t>
  </si>
  <si>
    <t>SANTA CRUZ</t>
  </si>
  <si>
    <t>SAN BENITO</t>
  </si>
  <si>
    <t>65</t>
  </si>
  <si>
    <t>MONTEREY</t>
  </si>
  <si>
    <t>64</t>
  </si>
  <si>
    <t>SACRAMENTO, PLACER, YOLO, EL DORADO</t>
  </si>
  <si>
    <t>63</t>
  </si>
  <si>
    <t>SAN BERNARDINO, RIVERSIDE</t>
  </si>
  <si>
    <t>62</t>
  </si>
  <si>
    <t>SHASTA</t>
  </si>
  <si>
    <t>61</t>
  </si>
  <si>
    <t>STANISLAUS</t>
  </si>
  <si>
    <t>60</t>
  </si>
  <si>
    <t>59</t>
  </si>
  <si>
    <t>58</t>
  </si>
  <si>
    <t>KINGS</t>
  </si>
  <si>
    <t>57</t>
  </si>
  <si>
    <t>56</t>
  </si>
  <si>
    <t>BUTTE</t>
  </si>
  <si>
    <t>55</t>
  </si>
  <si>
    <t>KERN</t>
  </si>
  <si>
    <t>54</t>
  </si>
  <si>
    <t>SOLANO</t>
  </si>
  <si>
    <t>51</t>
  </si>
  <si>
    <t xml:space="preserve">SANTA CLARA </t>
  </si>
  <si>
    <t xml:space="preserve">SAN MATEO </t>
  </si>
  <si>
    <t xml:space="preserve">SAN FRANCISCO </t>
  </si>
  <si>
    <t>ALAMEDA AND CONTRA COSTA</t>
  </si>
  <si>
    <t>MARIN</t>
  </si>
  <si>
    <t>52</t>
  </si>
  <si>
    <t xml:space="preserve">LOS ANGELES </t>
  </si>
  <si>
    <t xml:space="preserve">ORANGE </t>
  </si>
  <si>
    <t xml:space="preserve">CALIFORNIA </t>
  </si>
  <si>
    <t>26</t>
  </si>
  <si>
    <t xml:space="preserve">ARKANSAS </t>
  </si>
  <si>
    <t xml:space="preserve">ARIZONA </t>
  </si>
  <si>
    <t xml:space="preserve">ALASKA </t>
  </si>
  <si>
    <t xml:space="preserve">ALABAMA </t>
  </si>
  <si>
    <t>Counties</t>
  </si>
  <si>
    <t xml:space="preserve">State </t>
  </si>
  <si>
    <t>Please Read</t>
  </si>
  <si>
    <r>
      <rPr>
        <b/>
        <sz val="12"/>
        <color rgb="FFFF0000"/>
        <rFont val="Calibri"/>
        <family val="2"/>
        <scheme val="minor"/>
      </rPr>
      <t>The payment rates calculated in this work book are only estimates and may not match the actual Medicare payments you will receive for RO Model episodes.</t>
    </r>
    <r>
      <rPr>
        <sz val="12"/>
        <rFont val="Calibri"/>
        <family val="2"/>
        <scheme val="minor"/>
      </rPr>
      <t xml:space="preserve">
CMS will provide each RO participant its case mix and historical experience adjustments for both the PC and TC in advance of the performance year, rather than their participant-specific professional and technical episode payment amounts, because exact figures for the participant-specific professional and technical episode payment amounts cannot be known prior to claims processing for several reasons. 
- First, we are only able to provide estimates for geographic adjustment based on the payment area(s) in which an RO participant furnishes included RT services. The exact geographic adjustment will vary based on the location billed by the RO participant, so the actual payments calculated by CMS’ payment contractors may be different from preliminary estimates. 
- Second, any differences of rounding at one step versus another during payment processing between a preliminary estimate and what actually occurs during claims processing could create some small discrepancies. 
- Third, any estimate of the participant-specific professional episode payment amounts would not include any payment adjustments due under MIPS.  
- Fourth, the participant-specific technical payment amounts would not include possible additional payments that Medicare would make in the event that the beneficiary coinsurance is capped at the inpatient deductible limit under OPPS. 
These issues taken together will leave a discrepancy (and the size of the discrepancy will vary among RO participants) between what CMS could estimate the participant-specific professional and technical episode payment amounts to be before the performance year begins and what RO participants actually receive. Therefore, CMS will provide each RO participant its case mix and historical experience adjustments for both the professional and technical components, rather than their participant-specific professional and technical episode payment amounts, at least thirty (30) days prior to the start of the performance year to which those adjustments apply.  
</t>
    </r>
  </si>
  <si>
    <r>
      <t xml:space="preserve">RO Model </t>
    </r>
    <r>
      <rPr>
        <b/>
        <i/>
        <sz val="14"/>
        <color rgb="FFFF0000"/>
        <rFont val="Calibri"/>
        <family val="2"/>
        <scheme val="minor"/>
      </rPr>
      <t>Estimated</t>
    </r>
    <r>
      <rPr>
        <b/>
        <i/>
        <sz val="14"/>
        <color theme="0"/>
        <rFont val="Calibri"/>
        <family val="2"/>
        <scheme val="minor"/>
      </rPr>
      <t xml:space="preserve"> 2022 PC Payment Rate****</t>
    </r>
  </si>
  <si>
    <r>
      <t xml:space="preserve">RO Model </t>
    </r>
    <r>
      <rPr>
        <b/>
        <i/>
        <sz val="14"/>
        <color rgb="FFFF0000"/>
        <rFont val="Calibri"/>
        <family val="2"/>
        <scheme val="minor"/>
      </rPr>
      <t>Estimated</t>
    </r>
    <r>
      <rPr>
        <b/>
        <i/>
        <sz val="14"/>
        <color theme="0"/>
        <rFont val="Calibri"/>
        <family val="2"/>
        <scheme val="minor"/>
      </rPr>
      <t xml:space="preserve"> 2022 TC Payment Rate****</t>
    </r>
  </si>
  <si>
    <r>
      <t xml:space="preserve">Total Episode </t>
    </r>
    <r>
      <rPr>
        <b/>
        <sz val="12"/>
        <color rgb="FFFF0000"/>
        <rFont val="Calibri"/>
        <family val="2"/>
        <scheme val="minor"/>
      </rPr>
      <t>Estimated</t>
    </r>
    <r>
      <rPr>
        <b/>
        <sz val="12"/>
        <color theme="1"/>
        <rFont val="Calibri"/>
        <family val="2"/>
        <scheme val="minor"/>
      </rPr>
      <t xml:space="preserve"> PC Payment to the RO Participant</t>
    </r>
  </si>
  <si>
    <r>
      <t xml:space="preserve">Total Episode </t>
    </r>
    <r>
      <rPr>
        <b/>
        <sz val="12"/>
        <color rgb="FFFF0000"/>
        <rFont val="Calibri"/>
        <family val="2"/>
        <scheme val="minor"/>
      </rPr>
      <t>Estimated</t>
    </r>
    <r>
      <rPr>
        <b/>
        <sz val="12"/>
        <color theme="1"/>
        <rFont val="Calibri"/>
        <family val="2"/>
        <scheme val="minor"/>
      </rPr>
      <t xml:space="preserve"> TC Payment to the RO Participant</t>
    </r>
  </si>
  <si>
    <t>See the "Please Read" section on the "1.Instructions" tab for additional information.</t>
  </si>
  <si>
    <t>blank row</t>
  </si>
  <si>
    <t xml:space="preserve">Medicare Payment Area </t>
  </si>
  <si>
    <t xml:space="preserve">A listing of the current geographic locality (also known as Physician Fee Schedule (PFS) locality) structure, including state, locality area (and when applicable, counties assigned to each locality area) are available for download from: https://www.cms.gov/Medicare/Medicare-Fee-for-Service-Payment/PhysicianFeeSched/Locality (or see the tab Reference 21LOCCO).
GPCIs measure geographic differences in input prices and are split into three parts: PW, PE, and MP. GPCIs do not affect aggregate payment levels; instead, they reallocate payment rates to reflect regional variation in relative input prices. For example, a PE GPCI of 1.2 indicates that practice expenses in that area are 20 percent above the national average, whereas a PE GPCI of 0.8 indicates that practice expenses in that area are 20 percent below the national average. 
CMS calculates the three GPCIs for payment areas known as Medicare geographic localities. Each geographic locality is assigned an index value, which equals the area’s estimated input cost divided by the average input cost nationally. Localities are defined alternatively by state boundaries, metropolitan statistical areas (MSAs), portions of an MSA, or rest-of-state areas that exclude metropolitan areas. 
There are currently 112 total Medicare geographic localities, with 34 localities being statewide areas (that is, only one locality for the entire state). There are 75 localities in the other 16 states, with 10 states having 2 localities, 2 states having 3 localities, 1 state having 4 localities, and 3 states having 5 or more localities. The District of Columbia, Maryland, and Virginia suburbs, Puerto Rico, and the Virgin Islands are additional localities that make up the remainder of the 112 localities. 
</t>
  </si>
  <si>
    <t>Current Version V1, July 2021</t>
  </si>
  <si>
    <t>WORK BOOK ELEMENT</t>
  </si>
  <si>
    <t>YEAR</t>
  </si>
  <si>
    <t>SOURCE</t>
  </si>
  <si>
    <t>FILE NAME</t>
  </si>
  <si>
    <t>NOTES</t>
  </si>
  <si>
    <t>User Input, based on Auto-Populated List</t>
  </si>
  <si>
    <t>2021-15496.pdf (federalregister.gov), Table 58</t>
  </si>
  <si>
    <t>Auto-Populated</t>
  </si>
  <si>
    <t>Neutral estimate = 1.00</t>
  </si>
  <si>
    <t>N/A</t>
  </si>
  <si>
    <t>Geographic Medicare Payment Locality</t>
  </si>
  <si>
    <t xml:space="preserve"> https://www.cms.gov/Medicare/Medicare-Fee-for-Service-Payment/PhysicianFeeSched/Locality</t>
  </si>
  <si>
    <t>21LOCCO.xlsx</t>
  </si>
  <si>
    <t>Geographic Adjustment (GPCI)</t>
  </si>
  <si>
    <t>PFS Relative Value Files | CMS</t>
  </si>
  <si>
    <t>RVU21C, GPCI2021.xlsx</t>
  </si>
  <si>
    <t>Case Mix Adjuster</t>
  </si>
  <si>
    <t>User Input</t>
  </si>
  <si>
    <t>Historical Experience Adjuster</t>
  </si>
  <si>
    <t>Blend</t>
  </si>
  <si>
    <t>Applicable for all participants in PY1: blend = 0.90</t>
  </si>
  <si>
    <t>Beneficiary coinsurance</t>
  </si>
  <si>
    <t>Sequestration</t>
  </si>
  <si>
    <t>end of table</t>
  </si>
  <si>
    <t>Proposed Rule: Hospital Outpatient Prospective Payment and Ambulatory Surgical Center Payment Systems and Quality Reporting Programs
Federal Register :: Federal Register Documents Currently on Public Inspection</t>
  </si>
  <si>
    <t>NA</t>
  </si>
  <si>
    <t>Radiation Oncology Administrative Portal (ROAP)</t>
  </si>
  <si>
    <r>
      <t xml:space="preserve">Table 3. RO MODEL PROFESSIONAL COMPONENT </t>
    </r>
    <r>
      <rPr>
        <b/>
        <sz val="18"/>
        <color rgb="FFFF0000"/>
        <rFont val="Calibri"/>
        <family val="2"/>
        <scheme val="minor"/>
      </rPr>
      <t>ESTIMATED</t>
    </r>
    <r>
      <rPr>
        <b/>
        <sz val="18"/>
        <color theme="0"/>
        <rFont val="Calibri"/>
        <family val="2"/>
        <scheme val="minor"/>
      </rPr>
      <t xml:space="preserve"> PAYMENT CALCULATIONS - SAVED RESULTS</t>
    </r>
  </si>
  <si>
    <r>
      <t xml:space="preserve">Table 3. RO MODEL TECHNICAL COMPONENT </t>
    </r>
    <r>
      <rPr>
        <b/>
        <sz val="18"/>
        <color rgb="FFFF0000"/>
        <rFont val="Calibri"/>
        <family val="2"/>
        <scheme val="minor"/>
      </rPr>
      <t>ESTIMATED</t>
    </r>
    <r>
      <rPr>
        <b/>
        <sz val="18"/>
        <color theme="0"/>
        <rFont val="Calibri"/>
        <family val="2"/>
        <scheme val="minor"/>
      </rPr>
      <t xml:space="preserve"> PAYMENT CALCULATIONS - SAVED RESULTS</t>
    </r>
  </si>
  <si>
    <t xml:space="preserve">**** The estimated PC payment rates do not include what the participant will earn back from the 1% incorrect payment and the 2% quality withhold amounts for PY1. During annual reconciliation CMS will determine whether an RO participant is eligible to receive back all or a portion of these amounts or needs to pay more to CMS beyond the withhold amounts. Additionally, the estimated PC payment rates do not include any stop-loss reconciliation amount or MIPS adjustment for which the RO participant may qualify. </t>
  </si>
  <si>
    <r>
      <t xml:space="preserve">In the "2. PC/TC Dashboard" tab, the neutral trend factor of </t>
    </r>
    <r>
      <rPr>
        <sz val="12"/>
        <rFont val="Calibri"/>
        <family val="2"/>
        <scheme val="minor"/>
      </rPr>
      <t>1.00</t>
    </r>
    <r>
      <rPr>
        <sz val="12"/>
        <color rgb="FFFF0000"/>
        <rFont val="Calibri"/>
        <family val="2"/>
        <scheme val="minor"/>
      </rPr>
      <t xml:space="preserve"> </t>
    </r>
    <r>
      <rPr>
        <sz val="12"/>
        <color theme="1"/>
        <rFont val="Calibri"/>
        <family val="2"/>
        <scheme val="minor"/>
      </rPr>
      <t>for PY1 is already populated on the row labeled "PY TREND FACTOR." 
Trend factors will be updated every performance year, so payment rates for the following performance ye</t>
    </r>
    <r>
      <rPr>
        <sz val="12"/>
        <rFont val="Calibri"/>
        <family val="2"/>
        <scheme val="minor"/>
      </rPr>
      <t xml:space="preserve">ar are only estimates. Participants will not know the upcoming performance year's trend factors until after the performance year's Medicare Physician Fee Schedule (MPFS) and Hospital Outpatient Prospective Payment System (OPPS) final rules are released in early December prior to the performance year. The trend factors will differ between the PC and TC payment for each cancer type. 
For PY1, the trend factor will be calculated as: 
CY2022 trend factor = (2019 volume * 2022 corresponding fee-for-service (FFS) rates as paid under the OPPS or MPFS)/(2019 volume * 2019 corresponding FFS rates as paid under the OPPS or MPFS)
The trend factors' denominators will not change over the course of the RO Model's demonstration period, but will remain based on 2019 FFS payment rates and 2019 utilization. However, numerators will change, with volume and utilization based on years that roll forward. For instance, the numerators of the PY3 trend factors (CY2024) will be based on 2024 FFS payment rates and 2021 utilization.
</t>
    </r>
  </si>
  <si>
    <t xml:space="preserve">**** The estimated TC payment rates do not include what the participant will earn back from the 1% incorrect payment withhold amount for PY1. During annual reconciliation CMS will determine whether an RO participant is eligible to receive back all or a portion of this amount or needs to pay more to CMS beyond the withhold amount. Additionally, the estimated TC payment rates do not include any stop-loss reconciliation amount, MIPS adjustment, or rural sole community hospital adjustment for which the RO participant may qualify. </t>
  </si>
  <si>
    <t xml:space="preserve">**** Also note that the estimated TC payment rates do not incorporate the limitation that the beneficiary coinsurance cannot exceed the inpatient deductible limit under OPPS. The Medicare Part A inpatient deductible per benefit period for 2021 is $1,484. Medicare Part A inpatient deductible information can be found at https://www.cms.gov/newsroom/fact-sheets/2021-medicare-parts-b-premiums-and-deductibles, when released by CMS, which usually occurs in October/November of the previous year. (Replace 2021 in the web site with the year of interest to find the inpatient deductible for that year.) </t>
  </si>
  <si>
    <t>COUNTIES INCLUDED IN 2021 MEDICARE PAYMENT LOCALITIES. (ALPHABETICALLY BY STATE AND LOCALITY NAME WITHIN STATE)</t>
  </si>
  <si>
    <t>.</t>
  </si>
  <si>
    <t>Medicare 
Adminstrative 
Contractor</t>
  </si>
  <si>
    <t>Locality 
Number</t>
  </si>
  <si>
    <t>Blank row</t>
  </si>
  <si>
    <t>RO MODEL PRICING WORKBOOK INSTRUCTIONS</t>
  </si>
  <si>
    <t>Radiation Oncology (RO) participant questions about this workbook should be directed to the RO Model team. 
The RO Model team can be reached at RadiationTherapy@cms.hhs.gov or by calling the RO Model Help Desk at 1-844-711-2664, option 5. 
Please include your RO Model ID when making inquiries.</t>
  </si>
  <si>
    <t xml:space="preserve">Before getting started, gather the following data:
1) Your organization's geographic location (see Step 2). The last tab in the worksheet labeled "Reference 21LOCCO" provides a crosswalk of states and counties to geographic Medicare payment localities.
The last tab in this workbook, "Example Geo Adj", provides an example of how the geographic adjustment is calculated from Geographic Practice Cost Indices (GPCIs), and provides a link to the current geographic locality structure. For more information, a GPCI look-up tool can be found at the following link: https://www.cms.gov/medicaremedicare-fee-service-paymentphysicianfeeschedpfs-relative-value-files/rvu21b (open RVU21B ZIP file and then file GPCI2021.xlxs).
2) Your organization's case mix and historical experience adjusters (see Step 3)
You can download your organization's case mix and historical experience spreadsheet from the RO Administrative Portal (ROAP) at: https://app.innovation.cms.gov/ROAP/IDMLogin?startURL=%2FROAP. 
(If you have ROAP-specific questions, such as how to get started with ROAP, see the document &lt;link to Portal Overview&gt;.)
Note that the case mix and historical experience adjusters available on ROAP at this time are not current. Participant adjusters will be updated after the CY2022 OPPS/ASC Payment System rule is finalized, and are likely to change.
3) Your organization's blend (see Step 4)
You can download your organization's blend spreadsheet from ROAP at: https://app.innovation.cms.gov/ROAP/IDMLogin?startURL=%2FROAP
Note that the blend is 0.90 for performance year (PY)1 for all participants and is already populated in the work book. However, beginning in PY2, participants that are determined to be inefficient will see their blend reduced by 0.05 every year during the subsequent four years in the model demonstration period.  A participant is deemed inefficient if their historical experience adjuster is &gt; 0.  Participants identified as inefficient should modify the blend factor (0.85, 0.80, 0.75, 0.70) in order to forecast the potential impact of the change in the blend on estimated payment rates.
</t>
  </si>
  <si>
    <t>Radiation Oncology (RO) participant questions about this workbook should be directed to the RO Model team.
The RO Model team can be reached at RadiationTherapy@cms.hhs.gov or by calling the RO Model Help Desk at 1-844-711-2664, option 5. 
Please include your RO Model ID when making inquiries.</t>
  </si>
  <si>
    <t>*The trend factor will be updated prior to every performance year, so the payment rates calculated in this workbook are only estimates. For purposes of this workbook, the trend factors for both the PC and TC payment rate estimates for all cancer types are neutral, set at 1.00.</t>
  </si>
  <si>
    <t>** For PY1 (i.e., Calendar Year (CY) 2022), the GPCIs will be updated to reflect CY2022 GPCI values. This workbook uses the most recently available GPCIs for CY2021.</t>
  </si>
  <si>
    <t>The payment rates calculated in this workbook are only estimates and may not match the actual Medicare payments you will receive for RO Model episodes.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</si>
</sst>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0.000"/>
  </numFmts>
  <fonts count="4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0"/>
      <name val="Calibri"/>
      <family val="2"/>
      <scheme val="minor"/>
    </font>
    <font>
      <sz val="12"/>
      <color theme="1"/>
      <name val="Calibri"/>
      <family val="2"/>
      <scheme val="minor"/>
    </font>
    <font>
      <sz val="12"/>
      <color rgb="FFFF0000"/>
      <name val="Calibri"/>
      <family val="2"/>
      <scheme val="minor"/>
    </font>
    <font>
      <b/>
      <sz val="18"/>
      <color theme="0"/>
      <name val="Calibri"/>
      <family val="2"/>
      <scheme val="minor"/>
    </font>
    <font>
      <b/>
      <sz val="12"/>
      <color theme="1"/>
      <name val="Calibri"/>
      <family val="2"/>
      <scheme val="minor"/>
    </font>
    <font>
      <b/>
      <i/>
      <sz val="14"/>
      <color theme="0"/>
      <name val="Calibri"/>
      <family val="2"/>
      <scheme val="minor"/>
    </font>
    <font>
      <b/>
      <i/>
      <sz val="14"/>
      <color theme="1"/>
      <name val="Calibri"/>
      <family val="2"/>
      <scheme val="minor"/>
    </font>
    <font>
      <sz val="14"/>
      <color theme="1"/>
      <name val="Calibri"/>
      <family val="2"/>
      <scheme val="minor"/>
    </font>
    <font>
      <sz val="12"/>
      <name val="Calibri"/>
      <family val="2"/>
      <scheme val="minor"/>
    </font>
    <font>
      <b/>
      <sz val="11"/>
      <color rgb="FFFF0000"/>
      <name val="Calibri"/>
      <family val="2"/>
      <scheme val="minor"/>
    </font>
    <font>
      <b/>
      <sz val="12"/>
      <name val="Calibri"/>
      <family val="2"/>
      <scheme val="minor"/>
    </font>
    <font>
      <sz val="13"/>
      <color rgb="FF010101"/>
      <name val="Century Gothic"/>
      <family val="2"/>
    </font>
    <font>
      <sz val="12"/>
      <color rgb="FFFF0000"/>
      <name val="Times New Roman"/>
      <family val="1"/>
    </font>
    <font>
      <i/>
      <sz val="14"/>
      <color theme="1"/>
      <name val="Calibri"/>
      <family val="2"/>
      <scheme val="minor"/>
    </font>
    <font>
      <sz val="12"/>
      <color rgb="FF000000"/>
      <name val="Times New Roman"/>
      <family val="1"/>
    </font>
    <font>
      <b/>
      <sz val="12"/>
      <color theme="1"/>
      <name val="Times New Roman"/>
      <family val="1"/>
    </font>
    <font>
      <b/>
      <sz val="11"/>
      <name val="Calibri"/>
      <family val="2"/>
      <scheme val="minor"/>
    </font>
    <font>
      <i/>
      <sz val="11"/>
      <color theme="1"/>
      <name val="Calibri"/>
      <family val="2"/>
      <scheme val="minor"/>
    </font>
    <font>
      <b/>
      <sz val="12"/>
      <color rgb="FFFF0000"/>
      <name val="Calibri"/>
      <family val="2"/>
      <scheme val="minor"/>
    </font>
    <font>
      <i/>
      <sz val="14"/>
      <color rgb="FFFF0000"/>
      <name val="Calibri"/>
      <family val="2"/>
      <scheme val="minor"/>
    </font>
    <font>
      <b/>
      <i/>
      <sz val="12"/>
      <color theme="2"/>
      <name val="Calibri"/>
      <family val="2"/>
      <scheme val="minor"/>
    </font>
    <font>
      <sz val="11"/>
      <color theme="0"/>
      <name val="Calibri"/>
      <family val="2"/>
      <scheme val="minor"/>
    </font>
    <font>
      <sz val="12"/>
      <color theme="0"/>
      <name val="Calibri"/>
      <family val="2"/>
      <scheme val="minor"/>
    </font>
    <font>
      <i/>
      <sz val="14"/>
      <name val="Calibri"/>
      <family val="2"/>
      <scheme val="minor"/>
    </font>
    <font>
      <b/>
      <sz val="14"/>
      <color theme="1"/>
      <name val="Calibri"/>
      <family val="2"/>
      <scheme val="minor"/>
    </font>
    <font>
      <b/>
      <sz val="14"/>
      <name val="Calibri"/>
      <family val="2"/>
      <scheme val="minor"/>
    </font>
    <font>
      <b/>
      <sz val="12"/>
      <color theme="0"/>
      <name val="Calibri"/>
      <family val="2"/>
      <scheme val="minor"/>
    </font>
    <font>
      <u/>
      <sz val="12"/>
      <color theme="1"/>
      <name val="Calibri"/>
      <family val="2"/>
      <scheme val="minor"/>
    </font>
    <font>
      <sz val="12"/>
      <color theme="0"/>
      <name val="Arial"/>
      <family val="2"/>
    </font>
    <font>
      <b/>
      <i/>
      <sz val="13"/>
      <color theme="1"/>
      <name val="Calibri"/>
      <family val="2"/>
      <scheme val="minor"/>
    </font>
    <font>
      <b/>
      <i/>
      <sz val="11"/>
      <color theme="1"/>
      <name val="Calibri"/>
      <family val="2"/>
      <scheme val="minor"/>
    </font>
    <font>
      <b/>
      <i/>
      <sz val="13"/>
      <name val="Calibri"/>
      <family val="2"/>
      <scheme val="minor"/>
    </font>
    <font>
      <b/>
      <sz val="11"/>
      <color theme="0"/>
      <name val="Calibri"/>
      <family val="2"/>
      <scheme val="minor"/>
    </font>
    <font>
      <sz val="10"/>
      <name val="Arial"/>
      <family val="2"/>
    </font>
    <font>
      <sz val="9"/>
      <name val="Arial"/>
      <family val="2"/>
    </font>
    <font>
      <b/>
      <sz val="10"/>
      <name val="Arial"/>
      <family val="2"/>
    </font>
    <font>
      <sz val="10"/>
      <name val="Arial"/>
      <family val="2"/>
    </font>
    <font>
      <b/>
      <sz val="10"/>
      <name val="Arial"/>
      <family val="2"/>
    </font>
    <font>
      <sz val="14"/>
      <name val="Calibri"/>
      <family val="2"/>
      <scheme val="minor"/>
    </font>
    <font>
      <b/>
      <i/>
      <sz val="14"/>
      <color rgb="FFFF0000"/>
      <name val="Calibri"/>
      <family val="2"/>
      <scheme val="minor"/>
    </font>
    <font>
      <u/>
      <sz val="11"/>
      <color theme="10"/>
      <name val="Calibri"/>
      <family val="2"/>
      <scheme val="minor"/>
    </font>
    <font>
      <b/>
      <sz val="18"/>
      <color rgb="FFFF0000"/>
      <name val="Calibri"/>
      <family val="2"/>
      <scheme val="minor"/>
    </font>
    <font>
      <sz val="10"/>
      <color theme="0"/>
      <name val="Arial"/>
      <family val="2"/>
    </font>
    <font>
      <b/>
      <sz val="12"/>
      <color theme="0" tint="-4.9989318521683403E-2"/>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2" tint="-9.9978637043366805E-2"/>
        <bgColor theme="4" tint="0.79998168889431442"/>
      </patternFill>
    </fill>
    <fill>
      <patternFill patternType="solid">
        <fgColor theme="2" tint="-9.9978637043366805E-2"/>
        <bgColor indexed="64"/>
      </patternFill>
    </fill>
    <fill>
      <patternFill patternType="solid">
        <fgColor theme="4" tint="-0.249977111117893"/>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4" tint="0.59999389629810485"/>
        <bgColor indexed="64"/>
      </patternFill>
    </fill>
  </fills>
  <borders count="6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theme="2" tint="-0.249977111117893"/>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top style="medium">
        <color indexed="64"/>
      </top>
      <bottom/>
      <diagonal/>
    </border>
    <border>
      <left/>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thick">
        <color auto="1"/>
      </left>
      <right/>
      <top/>
      <bottom/>
      <diagonal/>
    </border>
    <border>
      <left/>
      <right style="thick">
        <color auto="1"/>
      </right>
      <top/>
      <bottom/>
      <diagonal/>
    </border>
    <border>
      <left/>
      <right style="thick">
        <color auto="1"/>
      </right>
      <top/>
      <bottom style="thick">
        <color auto="1"/>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theme="2" tint="-0.249977111117893"/>
      </bottom>
      <diagonal/>
    </border>
    <border>
      <left style="medium">
        <color indexed="64"/>
      </left>
      <right/>
      <top style="thin">
        <color theme="2" tint="-0.249977111117893"/>
      </top>
      <bottom style="thin">
        <color theme="2" tint="-0.249977111117893"/>
      </bottom>
      <diagonal/>
    </border>
    <border>
      <left style="medium">
        <color indexed="64"/>
      </left>
      <right/>
      <top style="thin">
        <color theme="2" tint="-0.249977111117893"/>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auto="1"/>
      </bottom>
      <diagonal/>
    </border>
    <border>
      <left/>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style="thin">
        <color theme="4" tint="0.39997558519241921"/>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auto="1"/>
      </left>
      <right style="medium">
        <color indexed="64"/>
      </right>
      <top style="thin">
        <color theme="2" tint="-0.249977111117893"/>
      </top>
      <bottom style="medium">
        <color indexed="64"/>
      </bottom>
      <diagonal/>
    </border>
    <border>
      <left style="thin">
        <color auto="1"/>
      </left>
      <right style="medium">
        <color indexed="64"/>
      </right>
      <top style="thin">
        <color theme="2" tint="-0.249977111117893"/>
      </top>
      <bottom style="thin">
        <color theme="2" tint="-0.249977111117893"/>
      </bottom>
      <diagonal/>
    </border>
    <border>
      <left style="thin">
        <color auto="1"/>
      </left>
      <right style="medium">
        <color indexed="64"/>
      </right>
      <top/>
      <bottom style="thin">
        <color theme="2" tint="-0.249977111117893"/>
      </bottom>
      <diagonal/>
    </border>
    <border>
      <left style="thin">
        <color theme="1"/>
      </left>
      <right style="medium">
        <color indexed="64"/>
      </right>
      <top style="thin">
        <color theme="2" tint="-0.249977111117893"/>
      </top>
      <bottom style="medium">
        <color indexed="64"/>
      </bottom>
      <diagonal/>
    </border>
    <border>
      <left style="thin">
        <color theme="1"/>
      </left>
      <right style="medium">
        <color indexed="64"/>
      </right>
      <top style="thin">
        <color theme="2" tint="-0.249977111117893"/>
      </top>
      <bottom style="thin">
        <color theme="2" tint="-0.249977111117893"/>
      </bottom>
      <diagonal/>
    </border>
    <border>
      <left style="thin">
        <color theme="1"/>
      </left>
      <right style="medium">
        <color indexed="64"/>
      </right>
      <top/>
      <bottom/>
      <diagonal/>
    </border>
    <border>
      <left style="thin">
        <color theme="1"/>
      </left>
      <right style="medium">
        <color indexed="64"/>
      </right>
      <top/>
      <bottom style="thin">
        <color theme="2" tint="-0.249977111117893"/>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0" fontId="37" fillId="0" borderId="0"/>
    <xf numFmtId="0" fontId="44" fillId="0" borderId="0" applyNumberFormat="0" applyFill="0" applyBorder="0" applyAlignment="0" applyProtection="0"/>
  </cellStyleXfs>
  <cellXfs count="245">
    <xf numFmtId="0" fontId="0" fillId="0" borderId="0" xfId="0"/>
    <xf numFmtId="0" fontId="5" fillId="0" borderId="4" xfId="0" applyFont="1" applyBorder="1" applyAlignment="1">
      <alignment wrapText="1"/>
    </xf>
    <xf numFmtId="0" fontId="10" fillId="0" borderId="12" xfId="0" applyFont="1" applyBorder="1" applyAlignment="1">
      <alignment wrapText="1"/>
    </xf>
    <xf numFmtId="0" fontId="10" fillId="0" borderId="3" xfId="0" applyFont="1" applyBorder="1" applyAlignment="1">
      <alignment wrapText="1"/>
    </xf>
    <xf numFmtId="0" fontId="0" fillId="2" borderId="0" xfId="0" applyFill="1" applyAlignment="1">
      <alignment wrapText="1"/>
    </xf>
    <xf numFmtId="0" fontId="0" fillId="0" borderId="0" xfId="0" applyAlignment="1">
      <alignment wrapText="1"/>
    </xf>
    <xf numFmtId="0" fontId="0" fillId="0" borderId="21" xfId="0" applyBorder="1"/>
    <xf numFmtId="0" fontId="3" fillId="0" borderId="0" xfId="0" applyFont="1"/>
    <xf numFmtId="0" fontId="3" fillId="4" borderId="0" xfId="0" applyFont="1" applyFill="1"/>
    <xf numFmtId="0" fontId="15" fillId="0" borderId="0" xfId="0" applyFont="1"/>
    <xf numFmtId="0" fontId="16" fillId="0" borderId="0" xfId="0" applyFont="1"/>
    <xf numFmtId="0" fontId="16" fillId="0" borderId="0" xfId="0" applyFont="1" applyAlignment="1">
      <alignment vertical="center"/>
    </xf>
    <xf numFmtId="0" fontId="3" fillId="0" borderId="0" xfId="0" applyFont="1" applyAlignment="1">
      <alignment wrapText="1"/>
    </xf>
    <xf numFmtId="0" fontId="0" fillId="0" borderId="0" xfId="0" applyFont="1" applyAlignment="1">
      <alignment wrapText="1"/>
    </xf>
    <xf numFmtId="0" fontId="0" fillId="0" borderId="0" xfId="0" applyFont="1"/>
    <xf numFmtId="0" fontId="17" fillId="0" borderId="12" xfId="0" applyFont="1" applyBorder="1" applyAlignment="1">
      <alignment wrapText="1"/>
    </xf>
    <xf numFmtId="0" fontId="17" fillId="0" borderId="3" xfId="0" applyFont="1" applyBorder="1" applyAlignment="1">
      <alignment wrapText="1"/>
    </xf>
    <xf numFmtId="0" fontId="13" fillId="0" borderId="0" xfId="0" applyFont="1"/>
    <xf numFmtId="0" fontId="2" fillId="0" borderId="0" xfId="0" applyFont="1"/>
    <xf numFmtId="8" fontId="18" fillId="0" borderId="24" xfId="0" applyNumberFormat="1" applyFont="1" applyBorder="1" applyAlignment="1">
      <alignment horizontal="right" vertical="center"/>
    </xf>
    <xf numFmtId="49" fontId="3" fillId="2" borderId="7" xfId="0" applyNumberFormat="1" applyFont="1" applyFill="1" applyBorder="1" applyAlignment="1">
      <alignment horizontal="center" vertical="center" wrapText="1"/>
    </xf>
    <xf numFmtId="49" fontId="0" fillId="2" borderId="31" xfId="0" applyNumberFormat="1" applyFill="1" applyBorder="1" applyAlignment="1">
      <alignment horizontal="center"/>
    </xf>
    <xf numFmtId="165" fontId="0" fillId="2" borderId="32" xfId="0" applyNumberFormat="1" applyFill="1" applyBorder="1" applyAlignment="1">
      <alignment horizontal="center"/>
    </xf>
    <xf numFmtId="165" fontId="0" fillId="2" borderId="33" xfId="0" applyNumberFormat="1" applyFill="1" applyBorder="1" applyAlignment="1">
      <alignment horizontal="center"/>
    </xf>
    <xf numFmtId="49" fontId="0" fillId="2" borderId="34" xfId="0" applyNumberFormat="1" applyFill="1" applyBorder="1" applyAlignment="1">
      <alignment horizontal="center"/>
    </xf>
    <xf numFmtId="165" fontId="0" fillId="2" borderId="11" xfId="0" applyNumberFormat="1" applyFill="1" applyBorder="1" applyAlignment="1">
      <alignment horizontal="center"/>
    </xf>
    <xf numFmtId="165" fontId="0" fillId="2" borderId="9" xfId="0" applyNumberFormat="1" applyFill="1" applyBorder="1" applyAlignment="1">
      <alignment horizontal="center"/>
    </xf>
    <xf numFmtId="49" fontId="0" fillId="2" borderId="35" xfId="0" applyNumberFormat="1" applyFill="1" applyBorder="1" applyAlignment="1">
      <alignment horizontal="center"/>
    </xf>
    <xf numFmtId="165" fontId="0" fillId="2" borderId="13" xfId="0" applyNumberFormat="1" applyFill="1" applyBorder="1" applyAlignment="1">
      <alignment horizontal="center"/>
    </xf>
    <xf numFmtId="165" fontId="0" fillId="2" borderId="20" xfId="0" applyNumberFormat="1" applyFill="1" applyBorder="1" applyAlignment="1">
      <alignment horizontal="center"/>
    </xf>
    <xf numFmtId="49" fontId="0" fillId="2" borderId="31" xfId="0" applyNumberFormat="1" applyFill="1" applyBorder="1"/>
    <xf numFmtId="49" fontId="0" fillId="2" borderId="34" xfId="0" applyNumberFormat="1" applyFill="1" applyBorder="1"/>
    <xf numFmtId="49" fontId="0" fillId="2" borderId="35" xfId="0" applyNumberFormat="1" applyFill="1" applyBorder="1"/>
    <xf numFmtId="49" fontId="3" fillId="2" borderId="7" xfId="0" applyNumberFormat="1" applyFont="1" applyFill="1" applyBorder="1" applyAlignment="1">
      <alignment horizontal="center" vertical="center"/>
    </xf>
    <xf numFmtId="0" fontId="0" fillId="0" borderId="0" xfId="0" applyFill="1"/>
    <xf numFmtId="0" fontId="0" fillId="5" borderId="31" xfId="0" applyFill="1" applyBorder="1" applyAlignment="1">
      <alignment horizontal="left"/>
    </xf>
    <xf numFmtId="0" fontId="0" fillId="5" borderId="34" xfId="0" applyFill="1" applyBorder="1" applyAlignment="1">
      <alignment horizontal="left"/>
    </xf>
    <xf numFmtId="0" fontId="0" fillId="5" borderId="35" xfId="0" applyFill="1" applyBorder="1" applyAlignment="1">
      <alignment horizontal="left"/>
    </xf>
    <xf numFmtId="49" fontId="21" fillId="2" borderId="0" xfId="0" applyNumberFormat="1" applyFont="1" applyFill="1"/>
    <xf numFmtId="49" fontId="0" fillId="2" borderId="0" xfId="0" applyNumberFormat="1" applyFill="1"/>
    <xf numFmtId="0" fontId="0" fillId="2" borderId="0" xfId="0" applyFill="1"/>
    <xf numFmtId="0" fontId="0" fillId="2" borderId="0" xfId="0" applyFill="1" applyAlignment="1">
      <alignment horizontal="left"/>
    </xf>
    <xf numFmtId="0" fontId="17" fillId="0" borderId="36" xfId="0" applyFont="1" applyBorder="1" applyAlignment="1">
      <alignment wrapText="1"/>
    </xf>
    <xf numFmtId="0" fontId="17" fillId="0" borderId="37" xfId="0" applyFont="1" applyBorder="1" applyAlignment="1">
      <alignment wrapText="1"/>
    </xf>
    <xf numFmtId="0" fontId="17" fillId="0" borderId="38" xfId="0" applyFont="1" applyBorder="1" applyAlignment="1">
      <alignment wrapText="1"/>
    </xf>
    <xf numFmtId="8" fontId="18" fillId="0" borderId="0" xfId="0" applyNumberFormat="1" applyFont="1" applyBorder="1" applyAlignment="1">
      <alignment horizontal="right" vertical="center"/>
    </xf>
    <xf numFmtId="8" fontId="18" fillId="0" borderId="8" xfId="0" applyNumberFormat="1" applyFont="1" applyBorder="1" applyAlignment="1">
      <alignment horizontal="right" vertical="center"/>
    </xf>
    <xf numFmtId="8" fontId="18" fillId="0" borderId="27" xfId="0" applyNumberFormat="1" applyFont="1" applyBorder="1" applyAlignment="1">
      <alignment horizontal="right" vertical="center"/>
    </xf>
    <xf numFmtId="0" fontId="8" fillId="0" borderId="28" xfId="0" applyFont="1" applyBorder="1"/>
    <xf numFmtId="0" fontId="22" fillId="0" borderId="29" xfId="0" applyFont="1" applyBorder="1"/>
    <xf numFmtId="0" fontId="5" fillId="0" borderId="28" xfId="0" applyFont="1" applyBorder="1"/>
    <xf numFmtId="0" fontId="6" fillId="0" borderId="29" xfId="0" applyFont="1" applyBorder="1"/>
    <xf numFmtId="0" fontId="0" fillId="0" borderId="0" xfId="0" applyBorder="1"/>
    <xf numFmtId="0" fontId="23" fillId="0" borderId="0" xfId="0" applyFont="1" applyFill="1" applyBorder="1" applyAlignment="1">
      <alignment wrapText="1"/>
    </xf>
    <xf numFmtId="165" fontId="12" fillId="0" borderId="29" xfId="0" applyNumberFormat="1" applyFont="1" applyBorder="1"/>
    <xf numFmtId="2" fontId="12" fillId="0" borderId="29" xfId="0" applyNumberFormat="1" applyFont="1" applyBorder="1"/>
    <xf numFmtId="0" fontId="5" fillId="0" borderId="0" xfId="0" applyFont="1"/>
    <xf numFmtId="0" fontId="14" fillId="0" borderId="29" xfId="0" applyFont="1" applyBorder="1" applyAlignment="1">
      <alignment horizontal="right"/>
    </xf>
    <xf numFmtId="0" fontId="14" fillId="0" borderId="28" xfId="0" applyFont="1" applyBorder="1"/>
    <xf numFmtId="0" fontId="12" fillId="0" borderId="4" xfId="0" applyFont="1" applyBorder="1" applyAlignment="1">
      <alignment wrapText="1"/>
    </xf>
    <xf numFmtId="0" fontId="12" fillId="0" borderId="4" xfId="0" applyFont="1" applyBorder="1" applyAlignment="1">
      <alignment horizontal="left" wrapText="1"/>
    </xf>
    <xf numFmtId="0" fontId="0" fillId="0" borderId="0" xfId="0"/>
    <xf numFmtId="0" fontId="4" fillId="9" borderId="1" xfId="0" applyFont="1" applyFill="1" applyBorder="1" applyAlignment="1">
      <alignment horizontal="center"/>
    </xf>
    <xf numFmtId="0" fontId="4" fillId="9" borderId="7" xfId="0" applyFont="1" applyFill="1" applyBorder="1" applyAlignment="1">
      <alignment horizontal="center" wrapText="1"/>
    </xf>
    <xf numFmtId="0" fontId="24" fillId="9" borderId="1" xfId="0" applyFont="1" applyFill="1" applyBorder="1" applyAlignment="1">
      <alignment vertical="center" wrapText="1"/>
    </xf>
    <xf numFmtId="0" fontId="24" fillId="9" borderId="5" xfId="0" applyFont="1" applyFill="1" applyBorder="1" applyAlignment="1">
      <alignment vertical="center" wrapText="1"/>
    </xf>
    <xf numFmtId="0" fontId="24" fillId="9" borderId="4" xfId="0" applyFont="1" applyFill="1" applyBorder="1" applyAlignment="1">
      <alignment vertical="center" wrapText="1"/>
    </xf>
    <xf numFmtId="0" fontId="9" fillId="9" borderId="1" xfId="0" applyFont="1" applyFill="1" applyBorder="1" applyAlignment="1">
      <alignment wrapText="1"/>
    </xf>
    <xf numFmtId="0" fontId="9" fillId="9" borderId="2" xfId="0" applyFont="1" applyFill="1" applyBorder="1"/>
    <xf numFmtId="0" fontId="0" fillId="10" borderId="0" xfId="0" applyFill="1"/>
    <xf numFmtId="0" fontId="3" fillId="0" borderId="48" xfId="0" applyFont="1" applyBorder="1"/>
    <xf numFmtId="0" fontId="0" fillId="0" borderId="49" xfId="0" applyBorder="1"/>
    <xf numFmtId="0" fontId="0" fillId="0" borderId="50" xfId="0" applyBorder="1"/>
    <xf numFmtId="0" fontId="0" fillId="0" borderId="41" xfId="0" applyBorder="1"/>
    <xf numFmtId="0" fontId="0" fillId="0" borderId="51" xfId="0" applyBorder="1"/>
    <xf numFmtId="0" fontId="0" fillId="0" borderId="52" xfId="0" applyBorder="1"/>
    <xf numFmtId="0" fontId="0" fillId="0" borderId="23" xfId="0" applyBorder="1"/>
    <xf numFmtId="0" fontId="0" fillId="0" borderId="53" xfId="0" applyBorder="1"/>
    <xf numFmtId="0" fontId="3" fillId="0" borderId="11" xfId="0" applyFont="1" applyBorder="1"/>
    <xf numFmtId="0" fontId="0" fillId="10" borderId="3" xfId="0" applyFill="1" applyBorder="1"/>
    <xf numFmtId="49" fontId="3" fillId="2" borderId="7" xfId="0" applyNumberFormat="1" applyFont="1" applyFill="1" applyBorder="1" applyAlignment="1">
      <alignment horizontal="center" wrapText="1"/>
    </xf>
    <xf numFmtId="0" fontId="3" fillId="0" borderId="7" xfId="0" applyFont="1" applyFill="1" applyBorder="1" applyAlignment="1">
      <alignment horizontal="center" wrapText="1"/>
    </xf>
    <xf numFmtId="0" fontId="14" fillId="10" borderId="0" xfId="0" applyFont="1" applyFill="1" applyBorder="1"/>
    <xf numFmtId="2" fontId="14" fillId="10" borderId="29" xfId="0" applyNumberFormat="1" applyFont="1" applyFill="1" applyBorder="1"/>
    <xf numFmtId="0" fontId="14" fillId="10" borderId="44" xfId="0" applyFont="1" applyFill="1" applyBorder="1"/>
    <xf numFmtId="2" fontId="14" fillId="10" borderId="30" xfId="0" applyNumberFormat="1" applyFont="1" applyFill="1" applyBorder="1"/>
    <xf numFmtId="0" fontId="25" fillId="0" borderId="3" xfId="0" applyFont="1" applyBorder="1"/>
    <xf numFmtId="0" fontId="24" fillId="9" borderId="7" xfId="0" applyFont="1" applyFill="1" applyBorder="1" applyAlignment="1">
      <alignment vertical="center" wrapText="1"/>
    </xf>
    <xf numFmtId="0" fontId="5" fillId="0" borderId="7" xfId="0" applyFont="1" applyBorder="1" applyAlignment="1">
      <alignment wrapText="1"/>
    </xf>
    <xf numFmtId="0" fontId="11" fillId="0" borderId="3" xfId="0" applyFont="1" applyBorder="1" applyAlignment="1">
      <alignment wrapText="1"/>
    </xf>
    <xf numFmtId="0" fontId="17" fillId="7" borderId="10" xfId="0" applyFont="1" applyFill="1" applyBorder="1" applyAlignment="1">
      <alignment horizontal="right" wrapText="1"/>
    </xf>
    <xf numFmtId="0" fontId="11" fillId="0" borderId="41" xfId="0" applyFont="1" applyFill="1" applyBorder="1" applyAlignment="1">
      <alignment horizontal="left" wrapText="1"/>
    </xf>
    <xf numFmtId="0" fontId="26" fillId="2" borderId="54" xfId="0" applyFont="1" applyFill="1" applyBorder="1"/>
    <xf numFmtId="0" fontId="26" fillId="2" borderId="33" xfId="0" applyFont="1" applyFill="1" applyBorder="1"/>
    <xf numFmtId="0" fontId="28" fillId="6" borderId="55" xfId="0" applyFont="1" applyFill="1" applyBorder="1" applyAlignment="1">
      <alignment horizontal="right"/>
    </xf>
    <xf numFmtId="164" fontId="17" fillId="7" borderId="9" xfId="1" applyNumberFormat="1" applyFont="1" applyFill="1" applyBorder="1"/>
    <xf numFmtId="2" fontId="17" fillId="7" borderId="40" xfId="1" applyNumberFormat="1" applyFont="1" applyFill="1" applyBorder="1"/>
    <xf numFmtId="0" fontId="29" fillId="6" borderId="39" xfId="0" applyFont="1" applyFill="1" applyBorder="1" applyAlignment="1">
      <alignment horizontal="right" wrapText="1"/>
    </xf>
    <xf numFmtId="0" fontId="17" fillId="7" borderId="39" xfId="0" applyFont="1" applyFill="1" applyBorder="1"/>
    <xf numFmtId="0" fontId="11" fillId="6" borderId="39" xfId="0" applyFont="1" applyFill="1" applyBorder="1"/>
    <xf numFmtId="2" fontId="17" fillId="8" borderId="20" xfId="0" applyNumberFormat="1" applyFont="1" applyFill="1" applyBorder="1"/>
    <xf numFmtId="0" fontId="29" fillId="6" borderId="9" xfId="0" applyFont="1" applyFill="1" applyBorder="1" applyAlignment="1">
      <alignment horizontal="right" wrapText="1"/>
    </xf>
    <xf numFmtId="0" fontId="14" fillId="11" borderId="25" xfId="0" applyFont="1" applyFill="1" applyBorder="1" applyAlignment="1">
      <alignment horizontal="center"/>
    </xf>
    <xf numFmtId="0" fontId="30" fillId="11" borderId="23" xfId="0" applyFont="1" applyFill="1" applyBorder="1" applyAlignment="1">
      <alignment horizontal="center"/>
    </xf>
    <xf numFmtId="0" fontId="30" fillId="11" borderId="26" xfId="0" applyFont="1" applyFill="1" applyBorder="1" applyAlignment="1">
      <alignment horizontal="center"/>
    </xf>
    <xf numFmtId="44" fontId="5" fillId="0" borderId="11" xfId="1" applyFont="1" applyFill="1" applyBorder="1"/>
    <xf numFmtId="2" fontId="5" fillId="0" borderId="11" xfId="0" applyNumberFormat="1" applyFont="1" applyFill="1" applyBorder="1"/>
    <xf numFmtId="44" fontId="5" fillId="0" borderId="11" xfId="0" applyNumberFormat="1" applyFont="1" applyFill="1" applyBorder="1"/>
    <xf numFmtId="0" fontId="5" fillId="0" borderId="11" xfId="0" applyFont="1" applyFill="1" applyBorder="1"/>
    <xf numFmtId="0" fontId="5" fillId="0" borderId="17" xfId="0" applyFont="1" applyFill="1" applyBorder="1"/>
    <xf numFmtId="2" fontId="5" fillId="0" borderId="17" xfId="0" applyNumberFormat="1" applyFont="1" applyFill="1" applyBorder="1"/>
    <xf numFmtId="165" fontId="5" fillId="0" borderId="11" xfId="0" applyNumberFormat="1" applyFont="1" applyFill="1" applyBorder="1"/>
    <xf numFmtId="165" fontId="5" fillId="0" borderId="17" xfId="0" applyNumberFormat="1" applyFont="1" applyFill="1" applyBorder="1"/>
    <xf numFmtId="0" fontId="5" fillId="0" borderId="11" xfId="0" applyFont="1" applyBorder="1"/>
    <xf numFmtId="44" fontId="5" fillId="0" borderId="11" xfId="0" applyNumberFormat="1" applyFont="1" applyBorder="1"/>
    <xf numFmtId="0" fontId="5" fillId="0" borderId="7" xfId="0" applyFont="1" applyBorder="1" applyAlignment="1">
      <alignment horizontal="left" vertical="top" wrapText="1"/>
    </xf>
    <xf numFmtId="0" fontId="5" fillId="0" borderId="7" xfId="0" applyFont="1" applyBorder="1" applyAlignment="1">
      <alignment vertical="top" wrapText="1"/>
    </xf>
    <xf numFmtId="0" fontId="29" fillId="6" borderId="42" xfId="0" applyFont="1" applyFill="1" applyBorder="1" applyAlignment="1">
      <alignment horizontal="right" wrapText="1"/>
    </xf>
    <xf numFmtId="0" fontId="29" fillId="6" borderId="48" xfId="0" applyFont="1" applyFill="1" applyBorder="1" applyAlignment="1">
      <alignment horizontal="right" wrapText="1"/>
    </xf>
    <xf numFmtId="0" fontId="27" fillId="7" borderId="56" xfId="0" applyFont="1" applyFill="1" applyBorder="1" applyAlignment="1">
      <alignment horizontal="right" wrapText="1"/>
    </xf>
    <xf numFmtId="0" fontId="9" fillId="9" borderId="57" xfId="0" applyFont="1" applyFill="1" applyBorder="1" applyAlignment="1">
      <alignment wrapText="1"/>
    </xf>
    <xf numFmtId="0" fontId="10" fillId="0" borderId="6" xfId="0" applyFont="1" applyBorder="1" applyAlignment="1">
      <alignment wrapText="1"/>
    </xf>
    <xf numFmtId="0" fontId="10" fillId="0" borderId="37" xfId="0" applyFont="1" applyBorder="1" applyAlignment="1">
      <alignment wrapText="1"/>
    </xf>
    <xf numFmtId="0" fontId="10" fillId="0" borderId="38" xfId="0" applyFont="1" applyBorder="1" applyAlignment="1">
      <alignment wrapText="1"/>
    </xf>
    <xf numFmtId="0" fontId="11" fillId="6" borderId="48" xfId="0" applyFont="1" applyFill="1" applyBorder="1" applyAlignment="1">
      <alignment horizontal="right"/>
    </xf>
    <xf numFmtId="0" fontId="32" fillId="0" borderId="0" xfId="0" applyFont="1"/>
    <xf numFmtId="0" fontId="20" fillId="0" borderId="66" xfId="0" applyFont="1" applyBorder="1"/>
    <xf numFmtId="0" fontId="20" fillId="0" borderId="65" xfId="0" applyFont="1" applyBorder="1"/>
    <xf numFmtId="0" fontId="20" fillId="0" borderId="7" xfId="0" applyFont="1" applyBorder="1" applyAlignment="1">
      <alignment horizontal="center"/>
    </xf>
    <xf numFmtId="0" fontId="0" fillId="0" borderId="8" xfId="0" applyBorder="1"/>
    <xf numFmtId="0" fontId="0" fillId="10" borderId="8" xfId="0" applyFill="1" applyBorder="1"/>
    <xf numFmtId="0" fontId="3" fillId="0" borderId="46" xfId="0" applyFont="1" applyBorder="1" applyAlignment="1">
      <alignment wrapText="1"/>
    </xf>
    <xf numFmtId="0" fontId="3" fillId="0" borderId="67" xfId="0" applyFont="1" applyBorder="1" applyAlignment="1">
      <alignment horizontal="center" wrapText="1"/>
    </xf>
    <xf numFmtId="0" fontId="3" fillId="0" borderId="47" xfId="0" applyFont="1" applyBorder="1" applyAlignment="1">
      <alignment horizontal="center" wrapText="1"/>
    </xf>
    <xf numFmtId="0" fontId="0" fillId="0" borderId="48" xfId="0" applyBorder="1"/>
    <xf numFmtId="0" fontId="0" fillId="10" borderId="27" xfId="0" applyFill="1" applyBorder="1"/>
    <xf numFmtId="0" fontId="0" fillId="10" borderId="24" xfId="0" applyFill="1" applyBorder="1"/>
    <xf numFmtId="0" fontId="25" fillId="0" borderId="0" xfId="0" applyFont="1"/>
    <xf numFmtId="0" fontId="3" fillId="0" borderId="46" xfId="0" applyFont="1" applyBorder="1" applyAlignment="1">
      <alignment horizontal="left" wrapText="1"/>
    </xf>
    <xf numFmtId="0" fontId="20" fillId="0" borderId="47" xfId="0" applyFont="1" applyBorder="1" applyAlignment="1">
      <alignment horizontal="center" wrapText="1"/>
    </xf>
    <xf numFmtId="0" fontId="14" fillId="12" borderId="4" xfId="0" applyFont="1" applyFill="1" applyBorder="1" applyAlignment="1">
      <alignment horizontal="center" wrapText="1"/>
    </xf>
    <xf numFmtId="0" fontId="11" fillId="0" borderId="12" xfId="0" applyFont="1" applyBorder="1" applyAlignment="1">
      <alignment wrapText="1"/>
    </xf>
    <xf numFmtId="0" fontId="28" fillId="6" borderId="11" xfId="0" applyFont="1" applyFill="1" applyBorder="1" applyAlignment="1">
      <alignment horizontal="right"/>
    </xf>
    <xf numFmtId="0" fontId="17" fillId="7" borderId="18" xfId="0" applyFont="1" applyFill="1" applyBorder="1" applyAlignment="1">
      <alignment horizontal="right" wrapText="1"/>
    </xf>
    <xf numFmtId="164" fontId="11" fillId="0" borderId="54" xfId="0" applyNumberFormat="1" applyFont="1" applyFill="1" applyBorder="1"/>
    <xf numFmtId="164" fontId="11" fillId="0" borderId="62" xfId="0" applyNumberFormat="1" applyFont="1" applyFill="1" applyBorder="1"/>
    <xf numFmtId="164" fontId="11" fillId="0" borderId="63" xfId="0" applyNumberFormat="1" applyFont="1" applyFill="1" applyBorder="1"/>
    <xf numFmtId="164" fontId="11" fillId="0" borderId="64" xfId="0" applyNumberFormat="1" applyFont="1" applyFill="1" applyBorder="1"/>
    <xf numFmtId="164" fontId="11" fillId="0" borderId="61" xfId="0" applyNumberFormat="1" applyFont="1" applyFill="1" applyBorder="1"/>
    <xf numFmtId="164" fontId="11" fillId="0" borderId="59" xfId="0" applyNumberFormat="1" applyFont="1" applyFill="1" applyBorder="1"/>
    <xf numFmtId="164" fontId="11" fillId="0" borderId="40" xfId="0" applyNumberFormat="1" applyFont="1" applyFill="1" applyBorder="1"/>
    <xf numFmtId="164" fontId="11" fillId="0" borderId="60" xfId="0" applyNumberFormat="1" applyFont="1" applyFill="1" applyBorder="1"/>
    <xf numFmtId="164" fontId="11" fillId="0" borderId="58" xfId="0" applyNumberFormat="1" applyFont="1" applyFill="1" applyBorder="1"/>
    <xf numFmtId="0" fontId="34" fillId="0" borderId="0" xfId="0" applyFont="1" applyAlignment="1">
      <alignment horizontal="left"/>
    </xf>
    <xf numFmtId="0" fontId="35" fillId="6" borderId="42" xfId="0" applyFont="1" applyFill="1" applyBorder="1" applyAlignment="1">
      <alignment horizontal="left" wrapText="1"/>
    </xf>
    <xf numFmtId="0" fontId="33" fillId="8" borderId="42" xfId="0" applyFont="1" applyFill="1" applyBorder="1" applyAlignment="1">
      <alignment horizontal="left" wrapText="1"/>
    </xf>
    <xf numFmtId="0" fontId="33" fillId="2" borderId="42" xfId="0" applyFont="1" applyFill="1" applyBorder="1" applyAlignment="1">
      <alignment horizontal="left" wrapText="1"/>
    </xf>
    <xf numFmtId="0" fontId="37" fillId="0" borderId="0" xfId="2"/>
    <xf numFmtId="0" fontId="37" fillId="0" borderId="0" xfId="2" applyAlignment="1">
      <alignment wrapText="1"/>
    </xf>
    <xf numFmtId="0" fontId="38" fillId="0" borderId="0" xfId="2" applyFont="1"/>
    <xf numFmtId="0" fontId="39" fillId="0" borderId="0" xfId="2" applyFont="1" applyAlignment="1">
      <alignment wrapText="1"/>
    </xf>
    <xf numFmtId="0" fontId="37" fillId="0" borderId="51" xfId="2" applyBorder="1" applyAlignment="1">
      <alignment horizontal="left" vertical="top" wrapText="1"/>
    </xf>
    <xf numFmtId="49" fontId="37" fillId="0" borderId="51" xfId="2" applyNumberFormat="1" applyBorder="1" applyAlignment="1">
      <alignment horizontal="center" vertical="top" wrapText="1"/>
    </xf>
    <xf numFmtId="49" fontId="37" fillId="0" borderId="51" xfId="2" quotePrefix="1" applyNumberFormat="1" applyBorder="1" applyAlignment="1">
      <alignment horizontal="center" vertical="top" wrapText="1"/>
    </xf>
    <xf numFmtId="0" fontId="37" fillId="0" borderId="51" xfId="2" applyBorder="1" applyAlignment="1" applyProtection="1">
      <alignment horizontal="left" vertical="top" wrapText="1"/>
      <protection locked="0"/>
    </xf>
    <xf numFmtId="49" fontId="37" fillId="0" borderId="51" xfId="2" applyNumberFormat="1" applyBorder="1" applyAlignment="1" applyProtection="1">
      <alignment horizontal="center" vertical="top" wrapText="1"/>
      <protection locked="0"/>
    </xf>
    <xf numFmtId="49" fontId="40" fillId="0" borderId="51" xfId="2" applyNumberFormat="1" applyFont="1" applyBorder="1" applyAlignment="1">
      <alignment horizontal="center" vertical="top" wrapText="1"/>
    </xf>
    <xf numFmtId="0" fontId="37" fillId="0" borderId="51" xfId="2" applyBorder="1" applyAlignment="1">
      <alignment vertical="top" wrapText="1"/>
    </xf>
    <xf numFmtId="0" fontId="40" fillId="0" borderId="51" xfId="2" applyFont="1" applyBorder="1" applyAlignment="1">
      <alignment horizontal="left" vertical="top" wrapText="1"/>
    </xf>
    <xf numFmtId="0" fontId="39" fillId="0" borderId="0" xfId="2" applyFont="1" applyAlignment="1">
      <alignment horizontal="centerContinuous" wrapText="1"/>
    </xf>
    <xf numFmtId="0" fontId="41" fillId="0" borderId="0" xfId="2" applyFont="1" applyAlignment="1">
      <alignment horizontal="centerContinuous" wrapText="1"/>
    </xf>
    <xf numFmtId="0" fontId="11" fillId="0" borderId="36" xfId="0" applyFont="1" applyBorder="1" applyAlignment="1">
      <alignment wrapText="1"/>
    </xf>
    <xf numFmtId="0" fontId="11" fillId="0" borderId="37" xfId="0" applyFont="1" applyBorder="1" applyAlignment="1">
      <alignment wrapText="1"/>
    </xf>
    <xf numFmtId="0" fontId="11" fillId="0" borderId="38" xfId="0" applyFont="1" applyBorder="1" applyAlignment="1">
      <alignment wrapText="1"/>
    </xf>
    <xf numFmtId="2" fontId="0" fillId="0" borderId="4" xfId="0" applyNumberFormat="1" applyFont="1" applyBorder="1"/>
    <xf numFmtId="2" fontId="0" fillId="0" borderId="5" xfId="0" applyNumberFormat="1" applyFont="1" applyBorder="1"/>
    <xf numFmtId="2" fontId="0" fillId="0" borderId="68" xfId="0" applyNumberFormat="1" applyFont="1" applyBorder="1"/>
    <xf numFmtId="0" fontId="20" fillId="0" borderId="7" xfId="0" applyFont="1" applyBorder="1" applyAlignment="1">
      <alignment horizontal="center" wrapText="1"/>
    </xf>
    <xf numFmtId="0" fontId="22" fillId="0" borderId="0" xfId="0" applyFont="1"/>
    <xf numFmtId="0" fontId="36" fillId="0" borderId="0" xfId="0" applyFont="1"/>
    <xf numFmtId="0" fontId="44" fillId="0" borderId="0" xfId="3"/>
    <xf numFmtId="165" fontId="0" fillId="2" borderId="19" xfId="0" applyNumberFormat="1" applyFill="1" applyBorder="1" applyAlignment="1">
      <alignment horizontal="center"/>
    </xf>
    <xf numFmtId="0" fontId="3" fillId="0" borderId="0" xfId="0" applyFont="1" applyAlignment="1">
      <alignment horizontal="center"/>
    </xf>
    <xf numFmtId="0" fontId="11" fillId="0" borderId="0" xfId="0" applyFont="1"/>
    <xf numFmtId="0" fontId="46" fillId="0" borderId="0" xfId="2" applyFont="1" applyAlignment="1">
      <alignment wrapText="1"/>
    </xf>
    <xf numFmtId="0" fontId="3" fillId="0" borderId="32" xfId="0" applyFont="1" applyBorder="1" applyAlignment="1">
      <alignment horizontal="center"/>
    </xf>
    <xf numFmtId="0" fontId="3" fillId="0" borderId="32" xfId="0" applyFont="1" applyBorder="1" applyAlignment="1">
      <alignment horizontal="center" wrapText="1"/>
    </xf>
    <xf numFmtId="0" fontId="0" fillId="0" borderId="17" xfId="0" applyBorder="1"/>
    <xf numFmtId="0" fontId="44" fillId="0" borderId="17" xfId="3" applyBorder="1" applyAlignment="1">
      <alignment wrapText="1"/>
    </xf>
    <xf numFmtId="0" fontId="44" fillId="0" borderId="21" xfId="3" applyBorder="1" applyAlignment="1">
      <alignment wrapText="1"/>
    </xf>
    <xf numFmtId="0" fontId="0" fillId="0" borderId="21" xfId="0" applyBorder="1" applyAlignment="1">
      <alignment wrapText="1"/>
    </xf>
    <xf numFmtId="0" fontId="0" fillId="0" borderId="21" xfId="0" applyFont="1" applyBorder="1"/>
    <xf numFmtId="0" fontId="36" fillId="0" borderId="22" xfId="0" applyFont="1" applyBorder="1"/>
    <xf numFmtId="0" fontId="0" fillId="0" borderId="22" xfId="0" applyBorder="1"/>
    <xf numFmtId="0" fontId="8" fillId="0" borderId="45" xfId="0" applyFont="1" applyBorder="1"/>
    <xf numFmtId="0" fontId="8" fillId="0" borderId="45" xfId="0" applyFont="1" applyBorder="1" applyAlignment="1">
      <alignment wrapText="1"/>
    </xf>
    <xf numFmtId="0" fontId="8" fillId="0" borderId="49" xfId="0" applyFont="1" applyBorder="1" applyAlignment="1">
      <alignment wrapText="1"/>
    </xf>
    <xf numFmtId="0" fontId="8" fillId="0" borderId="43" xfId="0" applyFont="1" applyBorder="1" applyAlignment="1">
      <alignment wrapText="1"/>
    </xf>
    <xf numFmtId="0" fontId="5" fillId="0" borderId="45" xfId="0" applyFont="1" applyBorder="1"/>
    <xf numFmtId="0" fontId="5" fillId="0" borderId="49" xfId="0" applyFont="1" applyBorder="1"/>
    <xf numFmtId="0" fontId="5" fillId="0" borderId="42" xfId="0" applyFont="1" applyBorder="1"/>
    <xf numFmtId="0" fontId="12" fillId="0" borderId="42" xfId="0" applyFont="1" applyBorder="1"/>
    <xf numFmtId="0" fontId="5" fillId="0" borderId="42" xfId="0" quotePrefix="1" applyFont="1" applyBorder="1"/>
    <xf numFmtId="0" fontId="47" fillId="3" borderId="23" xfId="0" applyFont="1" applyFill="1" applyBorder="1"/>
    <xf numFmtId="0" fontId="5" fillId="3" borderId="32" xfId="0" applyFont="1" applyFill="1" applyBorder="1"/>
    <xf numFmtId="0" fontId="5" fillId="3" borderId="23" xfId="0" applyFont="1" applyFill="1" applyBorder="1"/>
    <xf numFmtId="0" fontId="8" fillId="10" borderId="50" xfId="0" applyFont="1" applyFill="1" applyBorder="1" applyAlignment="1">
      <alignment wrapText="1"/>
    </xf>
    <xf numFmtId="44" fontId="8" fillId="10" borderId="17" xfId="0" applyNumberFormat="1" applyFont="1" applyFill="1" applyBorder="1"/>
    <xf numFmtId="0" fontId="5" fillId="10" borderId="48" xfId="0" applyFont="1" applyFill="1" applyBorder="1" applyAlignment="1">
      <alignment wrapText="1"/>
    </xf>
    <xf numFmtId="0" fontId="8" fillId="0" borderId="49" xfId="0" applyFont="1" applyBorder="1" applyAlignment="1"/>
    <xf numFmtId="0" fontId="3" fillId="0" borderId="53" xfId="0" applyFont="1" applyBorder="1" applyAlignment="1">
      <alignment horizontal="center"/>
    </xf>
    <xf numFmtId="0" fontId="3" fillId="0" borderId="52" xfId="0" applyFont="1" applyBorder="1" applyAlignment="1">
      <alignment horizontal="center"/>
    </xf>
    <xf numFmtId="0" fontId="0" fillId="0" borderId="48" xfId="0" applyBorder="1" applyAlignment="1">
      <alignment wrapText="1"/>
    </xf>
    <xf numFmtId="0" fontId="0" fillId="0" borderId="41" xfId="0" applyBorder="1" applyAlignment="1">
      <alignment wrapText="1"/>
    </xf>
    <xf numFmtId="0" fontId="37" fillId="0" borderId="0" xfId="2" applyBorder="1" applyAlignment="1">
      <alignment horizontal="left" vertical="top" wrapText="1"/>
    </xf>
    <xf numFmtId="0" fontId="37" fillId="0" borderId="0" xfId="2" applyBorder="1" applyAlignment="1" applyProtection="1">
      <alignment horizontal="left" vertical="top" wrapText="1"/>
      <protection locked="0"/>
    </xf>
    <xf numFmtId="0" fontId="41" fillId="0" borderId="53" xfId="2" applyFont="1" applyBorder="1" applyAlignment="1">
      <alignment horizontal="center" wrapText="1"/>
    </xf>
    <xf numFmtId="0" fontId="39" fillId="0" borderId="53" xfId="2" applyFont="1" applyBorder="1" applyAlignment="1">
      <alignment horizontal="center" wrapText="1"/>
    </xf>
    <xf numFmtId="0" fontId="39" fillId="0" borderId="23" xfId="2" applyFont="1" applyBorder="1" applyAlignment="1">
      <alignment horizontal="center" wrapText="1"/>
    </xf>
    <xf numFmtId="0" fontId="37" fillId="0" borderId="21" xfId="2" applyBorder="1" applyAlignment="1">
      <alignment wrapText="1"/>
    </xf>
    <xf numFmtId="0" fontId="25" fillId="0" borderId="0" xfId="0" applyFont="1" applyAlignment="1">
      <alignment wrapText="1"/>
    </xf>
    <xf numFmtId="0" fontId="28" fillId="12" borderId="42" xfId="0" applyFont="1" applyFill="1" applyBorder="1" applyAlignment="1">
      <alignment horizontal="center" wrapText="1"/>
    </xf>
    <xf numFmtId="0" fontId="28" fillId="12" borderId="45" xfId="0" applyFont="1" applyFill="1" applyBorder="1" applyAlignment="1">
      <alignment horizontal="center" wrapText="1"/>
    </xf>
    <xf numFmtId="0" fontId="7" fillId="9" borderId="1" xfId="0" applyFont="1" applyFill="1" applyBorder="1" applyAlignment="1">
      <alignment horizontal="center" wrapText="1"/>
    </xf>
    <xf numFmtId="0" fontId="7" fillId="9" borderId="2" xfId="0" applyFont="1" applyFill="1" applyBorder="1" applyAlignment="1">
      <alignment horizontal="center" wrapText="1"/>
    </xf>
    <xf numFmtId="0" fontId="11" fillId="0" borderId="0" xfId="0" applyFont="1" applyFill="1" applyAlignment="1">
      <alignment horizontal="left" wrapText="1"/>
    </xf>
    <xf numFmtId="0" fontId="42" fillId="0" borderId="22" xfId="0" applyFont="1" applyBorder="1" applyAlignment="1">
      <alignment horizontal="left" wrapText="1"/>
    </xf>
    <xf numFmtId="0" fontId="11" fillId="0" borderId="0" xfId="0" applyFont="1" applyAlignment="1">
      <alignment horizontal="left" wrapText="1"/>
    </xf>
    <xf numFmtId="0" fontId="11" fillId="0" borderId="0" xfId="0" applyFont="1" applyBorder="1" applyAlignment="1">
      <alignment horizontal="left" wrapText="1"/>
    </xf>
    <xf numFmtId="0" fontId="7" fillId="9" borderId="22" xfId="0" applyFont="1" applyFill="1" applyBorder="1" applyAlignment="1">
      <alignment horizontal="center" wrapText="1"/>
    </xf>
    <xf numFmtId="0" fontId="28" fillId="12" borderId="43" xfId="0" applyFont="1" applyFill="1" applyBorder="1" applyAlignment="1">
      <alignment horizontal="center" wrapText="1"/>
    </xf>
    <xf numFmtId="0" fontId="30" fillId="9" borderId="14" xfId="0" applyFont="1" applyFill="1" applyBorder="1" applyAlignment="1">
      <alignment horizontal="center"/>
    </xf>
    <xf numFmtId="0" fontId="30" fillId="9" borderId="15" xfId="0" applyFont="1" applyFill="1" applyBorder="1" applyAlignment="1">
      <alignment horizontal="center"/>
    </xf>
    <xf numFmtId="0" fontId="30" fillId="9" borderId="16" xfId="0" applyFont="1" applyFill="1" applyBorder="1" applyAlignment="1">
      <alignment horizontal="center"/>
    </xf>
    <xf numFmtId="0" fontId="30" fillId="9" borderId="46" xfId="0" applyFont="1" applyFill="1" applyBorder="1" applyAlignment="1">
      <alignment horizontal="center"/>
    </xf>
    <xf numFmtId="0" fontId="30" fillId="9" borderId="47" xfId="0" applyFont="1" applyFill="1" applyBorder="1" applyAlignment="1">
      <alignment horizontal="center"/>
    </xf>
    <xf numFmtId="0" fontId="28" fillId="0" borderId="17" xfId="0" applyFont="1" applyBorder="1" applyAlignment="1">
      <alignment horizontal="center"/>
    </xf>
    <xf numFmtId="0" fontId="3" fillId="0" borderId="42" xfId="0" applyFont="1" applyBorder="1" applyAlignment="1">
      <alignment horizontal="center"/>
    </xf>
    <xf numFmtId="0" fontId="3" fillId="0" borderId="45" xfId="0" applyFont="1" applyBorder="1" applyAlignment="1">
      <alignment horizontal="center"/>
    </xf>
    <xf numFmtId="0" fontId="3" fillId="0" borderId="43" xfId="0" applyFont="1" applyBorder="1" applyAlignment="1">
      <alignment horizontal="center"/>
    </xf>
    <xf numFmtId="0" fontId="3" fillId="0" borderId="23" xfId="0" applyFont="1" applyBorder="1" applyAlignment="1">
      <alignment horizontal="center"/>
    </xf>
    <xf numFmtId="0" fontId="19" fillId="0" borderId="0" xfId="0" applyFont="1" applyAlignment="1">
      <alignment horizontal="left" vertical="center" wrapText="1"/>
    </xf>
    <xf numFmtId="0" fontId="3" fillId="0" borderId="27" xfId="0" applyFont="1" applyBorder="1" applyAlignment="1">
      <alignment horizontal="center"/>
    </xf>
    <xf numFmtId="0" fontId="8" fillId="0" borderId="27" xfId="0" applyFont="1" applyBorder="1" applyAlignment="1">
      <alignment horizontal="center"/>
    </xf>
    <xf numFmtId="0" fontId="8" fillId="0" borderId="24" xfId="0" applyFont="1" applyBorder="1" applyAlignment="1">
      <alignment horizontal="center"/>
    </xf>
  </cellXfs>
  <cellStyles count="4">
    <cellStyle name="Currency" xfId="1" builtinId="4"/>
    <cellStyle name="Hyperlink" xfId="3" builtinId="8"/>
    <cellStyle name="Normal" xfId="0" builtinId="0"/>
    <cellStyle name="Normal 2" xfId="2" xr:uid="{9ADF15AA-6D41-4558-835C-588AACFB3C97}"/>
  </cellStyles>
  <dxfs count="28">
    <dxf>
      <border diagonalUp="0" diagonalDown="0">
        <left style="thin">
          <color indexed="64"/>
        </left>
        <right/>
        <top/>
        <bottom/>
        <vertical/>
        <horizontal/>
      </border>
    </dxf>
    <dxf>
      <border diagonalUp="0" diagonalDown="0">
        <left style="thin">
          <color indexed="64"/>
        </left>
        <right style="thin">
          <color indexed="64"/>
        </right>
        <top/>
        <bottom/>
        <vertical/>
        <horizontal/>
      </border>
    </dxf>
    <dxf>
      <alignment horizontal="general" vertical="bottom" textRotation="0" wrapText="1"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auto="1"/>
        </right>
        <top/>
        <bottom/>
        <vertical/>
        <horizontal/>
      </border>
    </dxf>
    <dxf>
      <border outline="0">
        <left style="thin">
          <color indexed="64"/>
        </left>
        <right style="thin">
          <color indexed="64"/>
        </right>
        <top style="thin">
          <color indexed="64"/>
        </top>
        <bottom style="thin">
          <color auto="1"/>
        </bottom>
      </border>
    </dxf>
    <dxf>
      <border outline="0">
        <bottom style="thin">
          <color auto="1"/>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left" vertical="top" textRotation="0" wrapText="1" indent="0" justifyLastLine="0" shrinkToFit="0" readingOrder="0"/>
    </dxf>
    <dxf>
      <alignment horizontal="left" vertical="top" textRotation="0" wrapText="1" indent="0" justifyLastLine="0" shrinkToFit="0" readingOrder="0"/>
      <border diagonalUp="0" diagonalDown="0">
        <left/>
        <right style="thin">
          <color auto="1"/>
        </right>
        <top/>
        <bottom/>
        <vertical/>
        <horizontal/>
      </border>
    </dxf>
    <dxf>
      <alignment horizontal="left" vertical="top" textRotation="0" wrapText="1" indent="0" justifyLastLine="0" shrinkToFit="0" readingOrder="0"/>
      <border diagonalUp="0" diagonalDown="0">
        <left/>
        <right style="thin">
          <color auto="1"/>
        </right>
        <top/>
        <bottom/>
        <vertical/>
        <horizontal/>
      </border>
    </dxf>
    <dxf>
      <numFmt numFmtId="30" formatCode="@"/>
      <alignment horizontal="center" vertical="top" textRotation="0" wrapText="1" indent="0" justifyLastLine="0" shrinkToFit="0" readingOrder="0"/>
      <border diagonalUp="0" diagonalDown="0">
        <left/>
        <right style="thin">
          <color auto="1"/>
        </right>
        <top/>
        <bottom/>
        <vertical/>
        <horizontal/>
      </border>
    </dxf>
    <dxf>
      <numFmt numFmtId="30" formatCode="@"/>
      <alignment horizontal="center" vertical="top" textRotation="0" wrapText="1" indent="0" justifyLastLine="0" shrinkToFit="0" readingOrder="0"/>
      <border diagonalUp="0" diagonalDown="0">
        <left/>
        <right style="thin">
          <color auto="1"/>
        </right>
        <top/>
        <bottom/>
        <vertical/>
        <horizontal/>
      </border>
    </dxf>
    <dxf>
      <border outline="0">
        <right style="thin">
          <color auto="1"/>
        </right>
        <top style="thin">
          <color auto="1"/>
        </top>
        <bottom style="thin">
          <color indexed="64"/>
        </bottom>
      </border>
    </dxf>
    <dxf>
      <border outline="0">
        <bottom style="thin">
          <color indexed="64"/>
        </bottom>
      </border>
    </dxf>
    <dxf>
      <font>
        <b/>
        <i val="0"/>
        <strike val="0"/>
        <condense val="0"/>
        <extend val="0"/>
        <outline val="0"/>
        <shadow val="0"/>
        <u val="none"/>
        <vertAlign val="baseline"/>
        <sz val="10"/>
        <color auto="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auto="1"/>
        </top>
      </border>
    </dxf>
    <dxf>
      <border outline="0">
        <left style="medium">
          <color indexed="64"/>
        </left>
        <right style="medium">
          <color indexed="64"/>
        </right>
        <top style="thin">
          <color auto="1"/>
        </top>
        <bottom style="medium">
          <color indexed="64"/>
        </bottom>
      </border>
    </dxf>
    <dxf>
      <border outline="0">
        <bottom style="thin">
          <color indexed="64"/>
        </bottom>
      </border>
    </dxf>
    <dxf>
      <font>
        <b val="0"/>
        <i val="0"/>
        <strike val="0"/>
        <condense val="0"/>
        <extend val="0"/>
        <outline val="0"/>
        <shadow val="0"/>
        <u val="none"/>
        <vertAlign val="baseline"/>
        <sz val="12"/>
        <color theme="1"/>
        <name val="Calibri"/>
        <family val="2"/>
        <scheme val="minor"/>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34" formatCode="_(&quot;$&quot;* #,##0.00_);_(&quot;$&quot;* \(#,##0.00\);_(&quot;$&quot;*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auto="1"/>
        </top>
      </border>
    </dxf>
    <dxf>
      <border outline="0">
        <left style="medium">
          <color indexed="64"/>
        </left>
        <right style="medium">
          <color indexed="64"/>
        </right>
        <top style="thin">
          <color auto="1"/>
        </top>
        <bottom style="medium">
          <color indexed="64"/>
        </bottom>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hare.cms.gov/personal/mlaschober_mathematica-mpr_com/Documents/Desktop/RO%20Workbook%20from%20Astro_CRs/V3_ROM%20CMS%20Pricing%20Work%20Book_July%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structions"/>
      <sheetName val="2. PC Dashboard"/>
      <sheetName val="Reference GPCI"/>
      <sheetName val="Version History"/>
      <sheetName val="2. TC Dashboard"/>
      <sheetName val="3. PC Episode Pay_Cancer Type"/>
      <sheetName val="3. TC Episode Pay_Cancer Type"/>
      <sheetName val="Reference RVU Shares"/>
      <sheetName val="Reference Base Rate"/>
      <sheetName val="Reference Trends"/>
      <sheetName val="Example Geo Adj"/>
      <sheetName val="Reference 21LOCCO"/>
    </sheetNames>
    <sheetDataSet>
      <sheetData sheetId="0" refreshError="1"/>
      <sheetData sheetId="1" refreshError="1"/>
      <sheetData sheetId="2">
        <row r="5">
          <cell r="B5" t="str">
            <v>AL</v>
          </cell>
        </row>
        <row r="6">
          <cell r="B6" t="str">
            <v>AK*</v>
          </cell>
        </row>
        <row r="7">
          <cell r="B7" t="str">
            <v>AZ</v>
          </cell>
        </row>
        <row r="8">
          <cell r="B8" t="str">
            <v>AR</v>
          </cell>
        </row>
        <row r="9">
          <cell r="B9" t="str">
            <v>CA</v>
          </cell>
        </row>
        <row r="10">
          <cell r="B10" t="str">
            <v>CA</v>
          </cell>
        </row>
        <row r="11">
          <cell r="B11" t="str">
            <v>CA</v>
          </cell>
        </row>
        <row r="12">
          <cell r="B12" t="str">
            <v>CA</v>
          </cell>
        </row>
        <row r="13">
          <cell r="B13" t="str">
            <v>CA</v>
          </cell>
        </row>
        <row r="14">
          <cell r="B14" t="str">
            <v>CA</v>
          </cell>
        </row>
        <row r="15">
          <cell r="B15" t="str">
            <v>CA</v>
          </cell>
        </row>
        <row r="16">
          <cell r="B16" t="str">
            <v>CA</v>
          </cell>
        </row>
        <row r="17">
          <cell r="B17" t="str">
            <v>CA</v>
          </cell>
        </row>
        <row r="18">
          <cell r="B18" t="str">
            <v>CA</v>
          </cell>
        </row>
        <row r="19">
          <cell r="B19" t="str">
            <v>CA</v>
          </cell>
        </row>
        <row r="20">
          <cell r="B20" t="str">
            <v>CA</v>
          </cell>
        </row>
        <row r="21">
          <cell r="B21" t="str">
            <v>CA</v>
          </cell>
        </row>
        <row r="22">
          <cell r="B22" t="str">
            <v>CA</v>
          </cell>
        </row>
        <row r="23">
          <cell r="B23" t="str">
            <v>CA</v>
          </cell>
        </row>
        <row r="24">
          <cell r="B24" t="str">
            <v>CA</v>
          </cell>
        </row>
        <row r="25">
          <cell r="B25" t="str">
            <v>CA</v>
          </cell>
        </row>
        <row r="26">
          <cell r="B26" t="str">
            <v>CA</v>
          </cell>
        </row>
        <row r="27">
          <cell r="B27" t="str">
            <v>CA</v>
          </cell>
        </row>
        <row r="28">
          <cell r="B28" t="str">
            <v>CA</v>
          </cell>
        </row>
        <row r="29">
          <cell r="B29" t="str">
            <v>CA</v>
          </cell>
        </row>
        <row r="30">
          <cell r="B30" t="str">
            <v>CA</v>
          </cell>
        </row>
        <row r="31">
          <cell r="B31" t="str">
            <v>CA</v>
          </cell>
        </row>
        <row r="32">
          <cell r="B32" t="str">
            <v>CA</v>
          </cell>
        </row>
        <row r="33">
          <cell r="B33" t="str">
            <v>CA</v>
          </cell>
        </row>
        <row r="34">
          <cell r="B34" t="str">
            <v>CA</v>
          </cell>
        </row>
        <row r="35">
          <cell r="B35" t="str">
            <v>CA</v>
          </cell>
        </row>
        <row r="36">
          <cell r="B36" t="str">
            <v>CA</v>
          </cell>
        </row>
        <row r="37">
          <cell r="B37" t="str">
            <v>CA</v>
          </cell>
        </row>
        <row r="38">
          <cell r="B38" t="str">
            <v>CA</v>
          </cell>
        </row>
        <row r="39">
          <cell r="B39" t="str">
            <v>CA</v>
          </cell>
        </row>
        <row r="40">
          <cell r="B40" t="str">
            <v>CA</v>
          </cell>
        </row>
        <row r="41">
          <cell r="B41" t="str">
            <v>CO</v>
          </cell>
        </row>
        <row r="42">
          <cell r="B42" t="str">
            <v>CT</v>
          </cell>
        </row>
        <row r="43">
          <cell r="B43" t="str">
            <v>DC</v>
          </cell>
        </row>
        <row r="44">
          <cell r="B44" t="str">
            <v>DE</v>
          </cell>
        </row>
        <row r="45">
          <cell r="B45" t="str">
            <v>FL</v>
          </cell>
        </row>
        <row r="46">
          <cell r="B46" t="str">
            <v>FL</v>
          </cell>
        </row>
        <row r="47">
          <cell r="B47" t="str">
            <v>FL</v>
          </cell>
        </row>
        <row r="48">
          <cell r="B48" t="str">
            <v>GA</v>
          </cell>
        </row>
        <row r="49">
          <cell r="B49" t="str">
            <v>GA</v>
          </cell>
        </row>
        <row r="50">
          <cell r="B50" t="str">
            <v>HI</v>
          </cell>
        </row>
        <row r="51">
          <cell r="B51" t="str">
            <v>ID</v>
          </cell>
        </row>
        <row r="52">
          <cell r="B52" t="str">
            <v>IL</v>
          </cell>
        </row>
        <row r="53">
          <cell r="B53" t="str">
            <v>IL</v>
          </cell>
        </row>
        <row r="54">
          <cell r="B54" t="str">
            <v>IL</v>
          </cell>
        </row>
        <row r="55">
          <cell r="B55" t="str">
            <v>IL</v>
          </cell>
        </row>
        <row r="56">
          <cell r="B56" t="str">
            <v>IN</v>
          </cell>
        </row>
        <row r="57">
          <cell r="B57" t="str">
            <v>IA</v>
          </cell>
        </row>
        <row r="58">
          <cell r="B58" t="str">
            <v>KS</v>
          </cell>
        </row>
        <row r="59">
          <cell r="B59" t="str">
            <v>KY</v>
          </cell>
        </row>
        <row r="60">
          <cell r="B60" t="str">
            <v>LA</v>
          </cell>
        </row>
        <row r="61">
          <cell r="B61" t="str">
            <v>LA</v>
          </cell>
        </row>
        <row r="62">
          <cell r="B62" t="str">
            <v>ME</v>
          </cell>
        </row>
        <row r="63">
          <cell r="B63" t="str">
            <v>ME</v>
          </cell>
        </row>
        <row r="64">
          <cell r="B64" t="str">
            <v>MD</v>
          </cell>
        </row>
        <row r="65">
          <cell r="B65" t="str">
            <v>MD</v>
          </cell>
        </row>
        <row r="66">
          <cell r="B66" t="str">
            <v>MA</v>
          </cell>
        </row>
        <row r="67">
          <cell r="B67" t="str">
            <v>MA</v>
          </cell>
        </row>
        <row r="68">
          <cell r="B68" t="str">
            <v>MI</v>
          </cell>
        </row>
        <row r="69">
          <cell r="B69" t="str">
            <v>MI</v>
          </cell>
        </row>
        <row r="70">
          <cell r="B70" t="str">
            <v>MN</v>
          </cell>
        </row>
        <row r="71">
          <cell r="B71" t="str">
            <v>MS</v>
          </cell>
        </row>
        <row r="72">
          <cell r="B72" t="str">
            <v>MO</v>
          </cell>
        </row>
        <row r="73">
          <cell r="B73" t="str">
            <v>MO</v>
          </cell>
        </row>
        <row r="74">
          <cell r="B74" t="str">
            <v>MO</v>
          </cell>
        </row>
        <row r="75">
          <cell r="B75" t="str">
            <v>MT**</v>
          </cell>
        </row>
        <row r="76">
          <cell r="B76" t="str">
            <v>NE</v>
          </cell>
        </row>
        <row r="77">
          <cell r="B77" t="str">
            <v>NV**</v>
          </cell>
        </row>
        <row r="78">
          <cell r="B78" t="str">
            <v>NH</v>
          </cell>
        </row>
        <row r="79">
          <cell r="B79" t="str">
            <v>NJ</v>
          </cell>
        </row>
        <row r="80">
          <cell r="B80" t="str">
            <v>NJ</v>
          </cell>
        </row>
        <row r="81">
          <cell r="B81" t="str">
            <v>NM</v>
          </cell>
        </row>
        <row r="82">
          <cell r="B82" t="str">
            <v>NY</v>
          </cell>
        </row>
        <row r="83">
          <cell r="B83" t="str">
            <v>NY</v>
          </cell>
        </row>
        <row r="84">
          <cell r="B84" t="str">
            <v>NY</v>
          </cell>
        </row>
        <row r="85">
          <cell r="B85" t="str">
            <v>NY</v>
          </cell>
        </row>
        <row r="86">
          <cell r="B86" t="str">
            <v>NY</v>
          </cell>
        </row>
        <row r="87">
          <cell r="B87" t="str">
            <v>NC</v>
          </cell>
        </row>
        <row r="88">
          <cell r="B88" t="str">
            <v>ND**</v>
          </cell>
        </row>
        <row r="89">
          <cell r="B89" t="str">
            <v>OH</v>
          </cell>
        </row>
        <row r="90">
          <cell r="B90" t="str">
            <v>OK</v>
          </cell>
        </row>
        <row r="91">
          <cell r="B91" t="str">
            <v>OR</v>
          </cell>
        </row>
        <row r="92">
          <cell r="B92" t="str">
            <v>OR</v>
          </cell>
        </row>
        <row r="93">
          <cell r="B93" t="str">
            <v>PA</v>
          </cell>
        </row>
        <row r="94">
          <cell r="B94" t="str">
            <v>PA</v>
          </cell>
        </row>
        <row r="95">
          <cell r="B95" t="str">
            <v>PR</v>
          </cell>
        </row>
        <row r="96">
          <cell r="B96" t="str">
            <v>RI</v>
          </cell>
        </row>
        <row r="97">
          <cell r="B97" t="str">
            <v>SC</v>
          </cell>
        </row>
        <row r="98">
          <cell r="B98" t="str">
            <v>SD**</v>
          </cell>
        </row>
        <row r="99">
          <cell r="B99" t="str">
            <v>TN</v>
          </cell>
        </row>
        <row r="100">
          <cell r="B100" t="str">
            <v>TX</v>
          </cell>
        </row>
        <row r="101">
          <cell r="B101" t="str">
            <v>TX</v>
          </cell>
        </row>
        <row r="102">
          <cell r="B102" t="str">
            <v>TX</v>
          </cell>
        </row>
        <row r="103">
          <cell r="B103" t="str">
            <v>TX</v>
          </cell>
        </row>
        <row r="104">
          <cell r="B104" t="str">
            <v>TX</v>
          </cell>
        </row>
        <row r="105">
          <cell r="B105" t="str">
            <v>TX</v>
          </cell>
        </row>
        <row r="106">
          <cell r="B106" t="str">
            <v>TX</v>
          </cell>
        </row>
        <row r="107">
          <cell r="B107" t="str">
            <v>TX</v>
          </cell>
        </row>
        <row r="108">
          <cell r="B108" t="str">
            <v>UT</v>
          </cell>
        </row>
        <row r="109">
          <cell r="B109" t="str">
            <v>VT</v>
          </cell>
        </row>
        <row r="110">
          <cell r="B110" t="str">
            <v>VA</v>
          </cell>
        </row>
        <row r="111">
          <cell r="B111" t="str">
            <v>VI</v>
          </cell>
        </row>
        <row r="112">
          <cell r="B112" t="str">
            <v>WA</v>
          </cell>
        </row>
        <row r="113">
          <cell r="B113" t="str">
            <v>WA</v>
          </cell>
        </row>
        <row r="114">
          <cell r="B114" t="str">
            <v>WV</v>
          </cell>
        </row>
        <row r="115">
          <cell r="B115" t="str">
            <v>WI</v>
          </cell>
        </row>
        <row r="116">
          <cell r="B116" t="str">
            <v>WY**</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52330BC-D015-4745-A30F-3E9AD6BC2276}" name="Table1" displayName="Table1" ref="A4:C27" totalsRowShown="0" headerRowBorderDxfId="27" tableBorderDxfId="26" totalsRowBorderDxfId="25">
  <autoFilter ref="A4:C27" xr:uid="{603319CB-F45C-4485-8DD1-E150A095B480}">
    <filterColumn colId="0" hiddenButton="1"/>
    <filterColumn colId="1" hiddenButton="1"/>
    <filterColumn colId="2" hiddenButton="1"/>
  </autoFilter>
  <tableColumns count="3">
    <tableColumn id="1" xr3:uid="{61107088-CA30-4CF0-BD35-2E02FA95574F}" name="." dataDxfId="24"/>
    <tableColumn id="2" xr3:uid="{AC6E1BAB-7B45-4182-82CB-FDA2EB850953}" name="Amount" dataDxfId="23"/>
    <tableColumn id="3" xr3:uid="{A68C7435-D346-441E-A6CA-BE2B062D5D98}" name="Formula" dataDxfId="22"/>
  </tableColumns>
  <tableStyleInfo showFirstColumn="0" showLastColumn="0" showRowStripes="1" showColumnStripes="0"/>
  <extLst>
    <ext xmlns:x14="http://schemas.microsoft.com/office/spreadsheetml/2009/9/main" uri="{504A1905-F514-4f6f-8877-14C23A59335A}">
      <x14:table altText="PARTICIPANT-SPECIFIC PROFESSIONAL COMPONENT EPISODE ESTIMATED PAYMENT RATE FOR PY1"/>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1D6A116-ADF0-410C-AF97-E4896269A79D}" name="Table2" displayName="Table2" ref="A4:C27" totalsRowShown="0" headerRowBorderDxfId="21" tableBorderDxfId="20" totalsRowBorderDxfId="19">
  <autoFilter ref="A4:C27" xr:uid="{90172B2A-3974-44C1-A9E0-9F87EBA379C7}">
    <filterColumn colId="0" hiddenButton="1"/>
    <filterColumn colId="1" hiddenButton="1"/>
    <filterColumn colId="2" hiddenButton="1"/>
  </autoFilter>
  <tableColumns count="3">
    <tableColumn id="1" xr3:uid="{748765D9-4A05-4773-8F53-9FCD639C2FFA}" name="." dataDxfId="18"/>
    <tableColumn id="2" xr3:uid="{47CB1F3A-902E-4A3A-927E-B97012184A28}" name="Amount" dataDxfId="17"/>
    <tableColumn id="3" xr3:uid="{56E7D221-C5C9-4C45-9C30-43C3736BD76A}" name="Formula" dataDxfId="16"/>
  </tableColumns>
  <tableStyleInfo showFirstColumn="0" showLastColumn="0" showRowStripes="1" showColumnStripes="0"/>
  <extLst>
    <ext xmlns:x14="http://schemas.microsoft.com/office/spreadsheetml/2009/9/main" uri="{504A1905-F514-4f6f-8877-14C23A59335A}">
      <x14:table altText="PARTICIPANT-SPECIFIC TECHNICAL COMPONENT ESTIMATED EPISODE PAYMENT RATE FOR PY1"/>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22E9552-ED0E-4508-BBD3-D8F61F2C9692}" name="Table4" displayName="Table4" ref="A3:E116" totalsRowShown="0" headerRowDxfId="15" headerRowBorderDxfId="14" tableBorderDxfId="13" headerRowCellStyle="Normal 2">
  <autoFilter ref="A3:E116" xr:uid="{7CFD5E20-9DF8-47C6-8B64-C884442CDF0F}">
    <filterColumn colId="0" hiddenButton="1"/>
    <filterColumn colId="1" hiddenButton="1"/>
    <filterColumn colId="2" hiddenButton="1"/>
    <filterColumn colId="3" hiddenButton="1"/>
    <filterColumn colId="4" hiddenButton="1"/>
  </autoFilter>
  <tableColumns count="5">
    <tableColumn id="1" xr3:uid="{EA7CAFE1-FDF6-433D-9F74-F718513DFE8F}" name="Medicare _x000a_Adminstrative _x000a_Contractor" dataDxfId="12" dataCellStyle="Normal 2"/>
    <tableColumn id="2" xr3:uid="{1A4816B1-D64F-4B72-A0C3-3EF9451712A7}" name="Locality _x000a_Number" dataDxfId="11" dataCellStyle="Normal 2"/>
    <tableColumn id="3" xr3:uid="{1C57A300-B0B8-4CF1-A41D-82410B6707F3}" name="State " dataDxfId="10" dataCellStyle="Normal 2"/>
    <tableColumn id="4" xr3:uid="{7F2B1C6D-C57B-4F9F-A7F3-363365726447}" name="Medicare Payment Area " dataDxfId="9" dataCellStyle="Normal 2"/>
    <tableColumn id="5" xr3:uid="{2A31D1B7-B1C6-42F0-93C2-8BC04EC741F6}" name="Counties" dataDxfId="8" dataCellStyle="Normal 2"/>
  </tableColumns>
  <tableStyleInfo showFirstColumn="0" showLastColumn="0" showRowStripes="1" showColumnStripes="0"/>
  <extLst>
    <ext xmlns:x14="http://schemas.microsoft.com/office/spreadsheetml/2009/9/main" uri="{504A1905-F514-4f6f-8877-14C23A59335A}">
      <x14:table altText="COUNTIES INCLUDED IN 2021 MEDICARE PAYMENT LOCALITIES. (ALPHABETICALLY BY STATE AND LOCALITY NAME WITHIN STAT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929D6B0-78DF-4EF7-9701-728AAA382580}" name="Table3" displayName="Table3" ref="A3:E17" totalsRowShown="0" headerRowDxfId="7" headerRowBorderDxfId="6" tableBorderDxfId="5">
  <autoFilter ref="A3:E17" xr:uid="{3DC8DFAB-FEC7-4641-9533-A086904D514C}">
    <filterColumn colId="0" hiddenButton="1"/>
    <filterColumn colId="1" hiddenButton="1"/>
    <filterColumn colId="2" hiddenButton="1"/>
    <filterColumn colId="3" hiddenButton="1"/>
    <filterColumn colId="4" hiddenButton="1"/>
  </autoFilter>
  <tableColumns count="5">
    <tableColumn id="1" xr3:uid="{124AE3F1-858B-42B7-A311-640294109E01}" name="WORK BOOK ELEMENT" dataDxfId="4"/>
    <tableColumn id="2" xr3:uid="{99C70FBF-8440-470B-A458-4376B9644C30}" name="YEAR" dataDxfId="3"/>
    <tableColumn id="3" xr3:uid="{42C6C8F1-7580-43AE-BA4B-B28F869C4579}" name="SOURCE" dataDxfId="2" dataCellStyle="Hyperlink"/>
    <tableColumn id="4" xr3:uid="{232ADACC-C481-4897-97E8-62755CE6ADED}" name="FILE NAME" dataDxfId="1"/>
    <tableColumn id="5" xr3:uid="{0DE90AEB-6135-40E6-856C-242A772D12AC}" name="NOTES" dataDxfId="0"/>
  </tableColumns>
  <tableStyleInfo showFirstColumn="0" showLastColumn="0" showRowStripes="1" showColumnStripes="0"/>
  <extLst>
    <ext xmlns:x14="http://schemas.microsoft.com/office/spreadsheetml/2009/9/main" uri="{504A1905-F514-4f6f-8877-14C23A59335A}">
      <x14:table altText="Current Version V1, July 2021"/>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federalregister.gov/public-inspection/current" TargetMode="External"/><Relationship Id="rId13" Type="http://schemas.openxmlformats.org/officeDocument/2006/relationships/table" Target="../tables/table4.xml"/><Relationship Id="rId3" Type="http://schemas.openxmlformats.org/officeDocument/2006/relationships/hyperlink" Target="https://public-inspection.federalregister.gov/2021-15496.pdf" TargetMode="External"/><Relationship Id="rId7" Type="http://schemas.openxmlformats.org/officeDocument/2006/relationships/hyperlink" Target="https://www.federalregister.gov/public-inspection/current" TargetMode="External"/><Relationship Id="rId12" Type="http://schemas.openxmlformats.org/officeDocument/2006/relationships/printerSettings" Target="../printerSettings/printerSettings8.bin"/><Relationship Id="rId2" Type="http://schemas.openxmlformats.org/officeDocument/2006/relationships/hyperlink" Target="https://www.federalregister.gov/public-inspection/current" TargetMode="External"/><Relationship Id="rId1" Type="http://schemas.openxmlformats.org/officeDocument/2006/relationships/hyperlink" Target="https://www.cms.gov/Medicare/Medicare-Fee-for-Service-Payment/PhysicianFeeSched/PFS-Relative-Value-Files" TargetMode="External"/><Relationship Id="rId6" Type="http://schemas.openxmlformats.org/officeDocument/2006/relationships/hyperlink" Target="https://www.federalregister.gov/public-inspection/current" TargetMode="External"/><Relationship Id="rId11" Type="http://schemas.openxmlformats.org/officeDocument/2006/relationships/hyperlink" Target="https://www.federalregister.gov/public-inspection/current" TargetMode="External"/><Relationship Id="rId5" Type="http://schemas.openxmlformats.org/officeDocument/2006/relationships/hyperlink" Target="https://www.federalregister.gov/public-inspection/current" TargetMode="External"/><Relationship Id="rId10" Type="http://schemas.openxmlformats.org/officeDocument/2006/relationships/hyperlink" Target="https://www.federalregister.gov/public-inspection/current" TargetMode="External"/><Relationship Id="rId4" Type="http://schemas.openxmlformats.org/officeDocument/2006/relationships/hyperlink" Target="https://www.federalregister.gov/public-inspection/current" TargetMode="External"/><Relationship Id="rId9" Type="http://schemas.openxmlformats.org/officeDocument/2006/relationships/hyperlink" Target="https://www.federalregister.gov/public-inspection/current"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E9F25-FB2B-4FB8-94E9-43F099A8142A}">
  <dimension ref="A1:E12"/>
  <sheetViews>
    <sheetView topLeftCell="A10" zoomScale="80" zoomScaleNormal="80" workbookViewId="0">
      <selection activeCell="B6" sqref="B6"/>
    </sheetView>
  </sheetViews>
  <sheetFormatPr defaultRowHeight="14.5" x14ac:dyDescent="0.35"/>
  <cols>
    <col min="1" max="1" width="19.453125" customWidth="1"/>
    <col min="2" max="2" width="156.54296875" customWidth="1"/>
    <col min="4" max="4" width="8.7265625" style="61"/>
  </cols>
  <sheetData>
    <row r="1" spans="1:5" s="61" customFormat="1" ht="15" thickBot="1" x14ac:dyDescent="0.4">
      <c r="A1" s="137" t="s">
        <v>657</v>
      </c>
    </row>
    <row r="2" spans="1:5" ht="21.5" thickBot="1" x14ac:dyDescent="0.55000000000000004">
      <c r="A2" s="62" t="s">
        <v>313</v>
      </c>
      <c r="B2" s="63" t="s">
        <v>658</v>
      </c>
    </row>
    <row r="3" spans="1:5" ht="52.5" customHeight="1" thickBot="1" x14ac:dyDescent="0.4">
      <c r="A3" s="86" t="s">
        <v>357</v>
      </c>
      <c r="B3" s="140" t="s">
        <v>659</v>
      </c>
      <c r="E3" s="180"/>
    </row>
    <row r="4" spans="1:5" s="61" customFormat="1" ht="128.15" customHeight="1" thickBot="1" x14ac:dyDescent="0.4">
      <c r="A4" s="64" t="s">
        <v>341</v>
      </c>
      <c r="B4" s="59" t="s">
        <v>361</v>
      </c>
    </row>
    <row r="5" spans="1:5" s="61" customFormat="1" ht="312" customHeight="1" thickBot="1" x14ac:dyDescent="0.4">
      <c r="A5" s="64" t="s">
        <v>609</v>
      </c>
      <c r="B5" s="59" t="s">
        <v>610</v>
      </c>
    </row>
    <row r="6" spans="1:5" s="61" customFormat="1" ht="409.5" customHeight="1" thickBot="1" x14ac:dyDescent="0.4">
      <c r="A6" s="64" t="s">
        <v>342</v>
      </c>
      <c r="B6" s="1" t="s">
        <v>660</v>
      </c>
    </row>
    <row r="7" spans="1:5" ht="60" customHeight="1" thickBot="1" x14ac:dyDescent="0.4">
      <c r="A7" s="64" t="s">
        <v>336</v>
      </c>
      <c r="B7" s="1" t="s">
        <v>362</v>
      </c>
    </row>
    <row r="8" spans="1:5" ht="94" customHeight="1" thickBot="1" x14ac:dyDescent="0.4">
      <c r="A8" s="87" t="s">
        <v>337</v>
      </c>
      <c r="B8" s="59" t="s">
        <v>363</v>
      </c>
    </row>
    <row r="9" spans="1:5" ht="93.65" customHeight="1" thickBot="1" x14ac:dyDescent="0.4">
      <c r="A9" s="65" t="s">
        <v>338</v>
      </c>
      <c r="B9" s="59" t="s">
        <v>359</v>
      </c>
    </row>
    <row r="10" spans="1:5" ht="74.150000000000006" customHeight="1" thickBot="1" x14ac:dyDescent="0.4">
      <c r="A10" s="66" t="s">
        <v>339</v>
      </c>
      <c r="B10" s="60" t="s">
        <v>364</v>
      </c>
    </row>
    <row r="11" spans="1:5" ht="228.75" customHeight="1" thickBot="1" x14ac:dyDescent="0.4">
      <c r="A11" s="87" t="s">
        <v>340</v>
      </c>
      <c r="B11" s="88" t="s">
        <v>650</v>
      </c>
    </row>
    <row r="12" spans="1:5" s="61" customFormat="1" ht="15.5" x14ac:dyDescent="0.35">
      <c r="A12" s="125" t="s">
        <v>366</v>
      </c>
    </row>
  </sheetData>
  <pageMargins left="0.7" right="0.7" top="0.75" bottom="0.75" header="0.3" footer="0.3"/>
  <pageSetup scale="69" orientation="landscape"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4507C-F1E4-4C09-A5E0-429F21BBBF6E}">
  <dimension ref="A2:E20"/>
  <sheetViews>
    <sheetView zoomScale="75" zoomScaleNormal="75" workbookViewId="0">
      <selection activeCell="A2" sqref="A2:C2"/>
    </sheetView>
  </sheetViews>
  <sheetFormatPr defaultColWidth="8.7265625" defaultRowHeight="14.5" x14ac:dyDescent="0.35"/>
  <cols>
    <col min="1" max="1" width="34.81640625" style="14" customWidth="1"/>
    <col min="2" max="2" width="14.453125" style="14" customWidth="1"/>
    <col min="3" max="3" width="12.7265625" style="14" customWidth="1"/>
    <col min="4" max="5" width="8.7265625" style="14"/>
    <col min="6" max="6" width="27.54296875" style="14" customWidth="1"/>
    <col min="7" max="7" width="11.7265625" style="14" customWidth="1"/>
    <col min="8" max="8" width="11.1796875" style="14" customWidth="1"/>
    <col min="9" max="16384" width="8.7265625" style="14"/>
  </cols>
  <sheetData>
    <row r="2" spans="1:5" ht="15" thickBot="1" x14ac:dyDescent="0.4">
      <c r="A2" s="242" t="s">
        <v>369</v>
      </c>
      <c r="B2" s="242"/>
      <c r="C2" s="242"/>
    </row>
    <row r="3" spans="1:5" s="13" customFormat="1" ht="29.5" thickBot="1" x14ac:dyDescent="0.4">
      <c r="A3" s="138" t="s">
        <v>82</v>
      </c>
      <c r="B3" s="132" t="s">
        <v>302</v>
      </c>
      <c r="C3" s="133" t="s">
        <v>303</v>
      </c>
      <c r="D3" s="12"/>
      <c r="E3" s="12"/>
    </row>
    <row r="4" spans="1:5" ht="18.5" x14ac:dyDescent="0.45">
      <c r="A4" s="42" t="s">
        <v>2</v>
      </c>
      <c r="B4" s="45">
        <v>3104.11</v>
      </c>
      <c r="C4" s="46">
        <v>16800.830000000002</v>
      </c>
    </row>
    <row r="5" spans="1:5" ht="18.5" x14ac:dyDescent="0.45">
      <c r="A5" s="15" t="s">
        <v>3</v>
      </c>
      <c r="B5" s="45">
        <v>2787.24</v>
      </c>
      <c r="C5" s="46">
        <v>13556.06</v>
      </c>
    </row>
    <row r="6" spans="1:5" ht="18.5" x14ac:dyDescent="0.45">
      <c r="A6" s="15" t="s">
        <v>4</v>
      </c>
      <c r="B6" s="45">
        <v>1446.41</v>
      </c>
      <c r="C6" s="46">
        <v>6194.22</v>
      </c>
    </row>
    <row r="7" spans="1:5" ht="18.5" x14ac:dyDescent="0.45">
      <c r="A7" s="15" t="s">
        <v>5</v>
      </c>
      <c r="B7" s="45">
        <v>1651.56</v>
      </c>
      <c r="C7" s="46">
        <v>9879.4</v>
      </c>
    </row>
    <row r="8" spans="1:5" ht="18.5" x14ac:dyDescent="0.45">
      <c r="A8" s="15" t="s">
        <v>6</v>
      </c>
      <c r="B8" s="45">
        <v>2059.59</v>
      </c>
      <c r="C8" s="46">
        <v>10001.84</v>
      </c>
    </row>
    <row r="9" spans="1:5" ht="18.5" x14ac:dyDescent="0.45">
      <c r="A9" s="43" t="s">
        <v>7</v>
      </c>
      <c r="B9" s="45">
        <v>2558.46</v>
      </c>
      <c r="C9" s="46">
        <v>14762.37</v>
      </c>
    </row>
    <row r="10" spans="1:5" ht="18.5" x14ac:dyDescent="0.45">
      <c r="A10" s="16" t="s">
        <v>8</v>
      </c>
      <c r="B10" s="45">
        <v>3037.12</v>
      </c>
      <c r="C10" s="46">
        <v>13560.15</v>
      </c>
    </row>
    <row r="11" spans="1:5" ht="18.5" x14ac:dyDescent="0.45">
      <c r="A11" s="43" t="s">
        <v>9</v>
      </c>
      <c r="B11" s="45">
        <v>2508.3000000000002</v>
      </c>
      <c r="C11" s="46">
        <v>12200.62</v>
      </c>
    </row>
    <row r="12" spans="1:5" ht="18.5" x14ac:dyDescent="0.45">
      <c r="A12" s="16" t="s">
        <v>10</v>
      </c>
      <c r="B12" s="45">
        <v>3107.95</v>
      </c>
      <c r="C12" s="46">
        <v>17497.16</v>
      </c>
    </row>
    <row r="13" spans="1:5" ht="18.5" x14ac:dyDescent="0.45">
      <c r="A13" s="16" t="s">
        <v>11</v>
      </c>
      <c r="B13" s="45">
        <v>2231.4</v>
      </c>
      <c r="C13" s="46">
        <v>12142.39</v>
      </c>
    </row>
    <row r="14" spans="1:5" ht="18.5" x14ac:dyDescent="0.45">
      <c r="A14" s="15" t="s">
        <v>12</v>
      </c>
      <c r="B14" s="45">
        <v>1724.07</v>
      </c>
      <c r="C14" s="46">
        <v>7951.09</v>
      </c>
    </row>
    <row r="15" spans="1:5" ht="18.5" x14ac:dyDescent="0.45">
      <c r="A15" s="43" t="s">
        <v>13</v>
      </c>
      <c r="B15" s="45">
        <v>2480.83</v>
      </c>
      <c r="C15" s="46">
        <v>13636.95</v>
      </c>
    </row>
    <row r="16" spans="1:5" ht="18.5" x14ac:dyDescent="0.45">
      <c r="A16" s="16" t="s">
        <v>14</v>
      </c>
      <c r="B16" s="45">
        <v>3378.09</v>
      </c>
      <c r="C16" s="46">
        <v>20415.97</v>
      </c>
    </row>
    <row r="17" spans="1:3" ht="18.5" x14ac:dyDescent="0.45">
      <c r="A17" s="43" t="s">
        <v>15</v>
      </c>
      <c r="B17" s="45">
        <v>2666.79</v>
      </c>
      <c r="C17" s="46">
        <v>14622.66</v>
      </c>
    </row>
    <row r="18" spans="1:3" ht="19" thickBot="1" x14ac:dyDescent="0.5">
      <c r="A18" s="44" t="s">
        <v>16</v>
      </c>
      <c r="B18" s="47">
        <v>2737.11</v>
      </c>
      <c r="C18" s="19">
        <v>14156.2</v>
      </c>
    </row>
    <row r="19" spans="1:3" ht="35.5" customHeight="1" x14ac:dyDescent="0.35">
      <c r="A19" s="241" t="s">
        <v>304</v>
      </c>
      <c r="B19" s="241"/>
      <c r="C19" s="241"/>
    </row>
    <row r="20" spans="1:3" ht="15.5" x14ac:dyDescent="0.35">
      <c r="A20" s="125" t="s">
        <v>366</v>
      </c>
    </row>
  </sheetData>
  <mergeCells count="2">
    <mergeCell ref="A19:C19"/>
    <mergeCell ref="A2:C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54371-A3B4-4130-BBBE-6948FAABBB3F}">
  <dimension ref="A2:C20"/>
  <sheetViews>
    <sheetView zoomScale="90" zoomScaleNormal="90" workbookViewId="0">
      <selection activeCell="J12" sqref="J12"/>
    </sheetView>
  </sheetViews>
  <sheetFormatPr defaultRowHeight="14.5" x14ac:dyDescent="0.35"/>
  <cols>
    <col min="1" max="1" width="28.453125" customWidth="1"/>
    <col min="2" max="3" width="15.54296875" customWidth="1"/>
  </cols>
  <sheetData>
    <row r="2" spans="1:3" s="61" customFormat="1" ht="15" thickBot="1" x14ac:dyDescent="0.4">
      <c r="A2" s="242" t="s">
        <v>370</v>
      </c>
      <c r="B2" s="242"/>
      <c r="C2" s="242"/>
    </row>
    <row r="3" spans="1:3" ht="29.5" thickBot="1" x14ac:dyDescent="0.4">
      <c r="A3" s="131" t="s">
        <v>1</v>
      </c>
      <c r="B3" s="177" t="s">
        <v>80</v>
      </c>
      <c r="C3" s="139" t="s">
        <v>81</v>
      </c>
    </row>
    <row r="4" spans="1:3" ht="18.5" x14ac:dyDescent="0.45">
      <c r="A4" s="171" t="s">
        <v>2</v>
      </c>
      <c r="B4" s="174">
        <v>1</v>
      </c>
      <c r="C4" s="174">
        <v>1</v>
      </c>
    </row>
    <row r="5" spans="1:3" ht="18.5" x14ac:dyDescent="0.45">
      <c r="A5" s="141" t="s">
        <v>3</v>
      </c>
      <c r="B5" s="175">
        <v>1</v>
      </c>
      <c r="C5" s="175">
        <v>1</v>
      </c>
    </row>
    <row r="6" spans="1:3" ht="18.5" x14ac:dyDescent="0.45">
      <c r="A6" s="141" t="s">
        <v>4</v>
      </c>
      <c r="B6" s="175">
        <v>1</v>
      </c>
      <c r="C6" s="175">
        <v>1</v>
      </c>
    </row>
    <row r="7" spans="1:3" ht="18.5" x14ac:dyDescent="0.45">
      <c r="A7" s="141" t="s">
        <v>5</v>
      </c>
      <c r="B7" s="175">
        <v>1</v>
      </c>
      <c r="C7" s="175">
        <v>1</v>
      </c>
    </row>
    <row r="8" spans="1:3" ht="18.5" x14ac:dyDescent="0.45">
      <c r="A8" s="141" t="s">
        <v>6</v>
      </c>
      <c r="B8" s="175">
        <v>1</v>
      </c>
      <c r="C8" s="175">
        <v>1</v>
      </c>
    </row>
    <row r="9" spans="1:3" ht="18.5" x14ac:dyDescent="0.45">
      <c r="A9" s="172" t="s">
        <v>7</v>
      </c>
      <c r="B9" s="175">
        <v>1</v>
      </c>
      <c r="C9" s="175">
        <v>1</v>
      </c>
    </row>
    <row r="10" spans="1:3" ht="18.5" x14ac:dyDescent="0.45">
      <c r="A10" s="89" t="s">
        <v>8</v>
      </c>
      <c r="B10" s="175">
        <v>1</v>
      </c>
      <c r="C10" s="175">
        <v>1</v>
      </c>
    </row>
    <row r="11" spans="1:3" ht="18.5" x14ac:dyDescent="0.45">
      <c r="A11" s="172" t="s">
        <v>9</v>
      </c>
      <c r="B11" s="175">
        <v>1</v>
      </c>
      <c r="C11" s="175">
        <v>1</v>
      </c>
    </row>
    <row r="12" spans="1:3" ht="18.5" x14ac:dyDescent="0.45">
      <c r="A12" s="89" t="s">
        <v>10</v>
      </c>
      <c r="B12" s="175">
        <v>1</v>
      </c>
      <c r="C12" s="175">
        <v>1</v>
      </c>
    </row>
    <row r="13" spans="1:3" ht="18.5" x14ac:dyDescent="0.45">
      <c r="A13" s="89" t="s">
        <v>11</v>
      </c>
      <c r="B13" s="175">
        <v>1</v>
      </c>
      <c r="C13" s="175">
        <v>1</v>
      </c>
    </row>
    <row r="14" spans="1:3" ht="18.5" x14ac:dyDescent="0.45">
      <c r="A14" s="141" t="s">
        <v>12</v>
      </c>
      <c r="B14" s="175">
        <v>1</v>
      </c>
      <c r="C14" s="175">
        <v>1</v>
      </c>
    </row>
    <row r="15" spans="1:3" ht="18.5" x14ac:dyDescent="0.45">
      <c r="A15" s="172" t="s">
        <v>13</v>
      </c>
      <c r="B15" s="175">
        <v>1</v>
      </c>
      <c r="C15" s="175">
        <v>1</v>
      </c>
    </row>
    <row r="16" spans="1:3" ht="18.5" x14ac:dyDescent="0.45">
      <c r="A16" s="89" t="s">
        <v>14</v>
      </c>
      <c r="B16" s="175">
        <v>1</v>
      </c>
      <c r="C16" s="175">
        <v>1</v>
      </c>
    </row>
    <row r="17" spans="1:3" ht="18.5" x14ac:dyDescent="0.45">
      <c r="A17" s="172" t="s">
        <v>15</v>
      </c>
      <c r="B17" s="175">
        <v>1</v>
      </c>
      <c r="C17" s="175">
        <v>1</v>
      </c>
    </row>
    <row r="18" spans="1:3" ht="19" thickBot="1" x14ac:dyDescent="0.5">
      <c r="A18" s="173" t="s">
        <v>16</v>
      </c>
      <c r="B18" s="176">
        <v>1</v>
      </c>
      <c r="C18" s="176">
        <v>1</v>
      </c>
    </row>
    <row r="19" spans="1:3" ht="15.5" x14ac:dyDescent="0.35">
      <c r="A19" s="125" t="s">
        <v>366</v>
      </c>
      <c r="B19" s="14"/>
      <c r="C19" s="14"/>
    </row>
    <row r="20" spans="1:3" ht="18.5" x14ac:dyDescent="0.45">
      <c r="A20" s="53"/>
      <c r="B20" s="14"/>
      <c r="C20" s="14"/>
    </row>
  </sheetData>
  <mergeCells count="1">
    <mergeCell ref="A2:C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508E9-500A-49A8-B804-9708FC196054}">
  <dimension ref="A1:P124"/>
  <sheetViews>
    <sheetView zoomScale="72" zoomScaleNormal="72" workbookViewId="0">
      <selection activeCell="K114" sqref="K114"/>
    </sheetView>
  </sheetViews>
  <sheetFormatPr defaultRowHeight="14.5" x14ac:dyDescent="0.35"/>
  <cols>
    <col min="1" max="1" width="15.54296875" customWidth="1"/>
    <col min="3" max="3" width="12.1796875" customWidth="1"/>
    <col min="4" max="4" width="72.7265625" style="34" customWidth="1"/>
    <col min="5" max="5" width="15" style="18" customWidth="1"/>
    <col min="6" max="6" width="13.453125" style="18" customWidth="1"/>
    <col min="7" max="7" width="14.54296875" style="18" bestFit="1" customWidth="1"/>
    <col min="8" max="8" width="25" bestFit="1" customWidth="1"/>
    <col min="9" max="9" width="27.26953125" style="129" customWidth="1"/>
    <col min="10" max="10" width="10" customWidth="1"/>
  </cols>
  <sheetData>
    <row r="1" spans="1:16" s="61" customFormat="1" x14ac:dyDescent="0.35">
      <c r="D1" s="34"/>
      <c r="E1" s="18"/>
      <c r="F1" s="18"/>
      <c r="G1" s="18"/>
      <c r="I1" s="129"/>
    </row>
    <row r="2" spans="1:16" s="61" customFormat="1" ht="16" thickBot="1" x14ac:dyDescent="0.4">
      <c r="A2" s="243" t="s">
        <v>367</v>
      </c>
      <c r="B2" s="243"/>
      <c r="C2" s="243"/>
      <c r="D2" s="243"/>
      <c r="E2" s="243"/>
      <c r="F2" s="243"/>
      <c r="G2" s="243"/>
      <c r="H2" s="243"/>
      <c r="I2" s="244"/>
    </row>
    <row r="3" spans="1:16" ht="44" thickBot="1" x14ac:dyDescent="0.4">
      <c r="A3" s="20" t="s">
        <v>288</v>
      </c>
      <c r="B3" s="33" t="s">
        <v>289</v>
      </c>
      <c r="C3" s="80" t="s">
        <v>97</v>
      </c>
      <c r="D3" s="81" t="s">
        <v>462</v>
      </c>
      <c r="E3" s="128" t="s">
        <v>297</v>
      </c>
      <c r="F3" s="128" t="s">
        <v>298</v>
      </c>
      <c r="G3" s="128" t="s">
        <v>299</v>
      </c>
      <c r="H3" s="128" t="s">
        <v>43</v>
      </c>
      <c r="I3" s="128" t="s">
        <v>44</v>
      </c>
      <c r="P3" s="61"/>
    </row>
    <row r="4" spans="1:16" x14ac:dyDescent="0.35">
      <c r="A4" s="31"/>
      <c r="B4" s="31"/>
      <c r="C4" s="31"/>
      <c r="D4" s="8" t="s">
        <v>48</v>
      </c>
      <c r="E4" s="126">
        <v>1</v>
      </c>
      <c r="F4" s="126">
        <v>1</v>
      </c>
      <c r="G4" s="127">
        <v>1</v>
      </c>
      <c r="H4" s="79">
        <f>(E4*'Reference RVU Shares'!$B$5)+(F4*'Reference RVU Shares'!$C$5)+(G4*'Reference RVU Shares'!$D$5)</f>
        <v>1</v>
      </c>
      <c r="I4" s="130">
        <f>(E4*'Reference RVU Shares'!$B$6)+(F4*'Reference RVU Shares'!$C$6)+(G4*'Reference RVU Shares'!$D$6)</f>
        <v>1</v>
      </c>
    </row>
    <row r="5" spans="1:16" x14ac:dyDescent="0.35">
      <c r="A5" s="30" t="s">
        <v>186</v>
      </c>
      <c r="B5" s="21" t="s">
        <v>187</v>
      </c>
      <c r="C5" s="21" t="s">
        <v>98</v>
      </c>
      <c r="D5" s="35" t="s">
        <v>39</v>
      </c>
      <c r="E5" s="22">
        <v>1</v>
      </c>
      <c r="F5" s="22">
        <v>0.88800000000000001</v>
      </c>
      <c r="G5" s="23">
        <v>0.92100000000000004</v>
      </c>
      <c r="H5" s="69">
        <f>(E5*'Reference RVU Shares'!$B$5)+(F5*'Reference RVU Shares'!$C$5)+(G5*'Reference RVU Shares'!$D$5)</f>
        <v>0.96212000000000009</v>
      </c>
      <c r="I5" s="130">
        <f>(E5*'Reference RVU Shares'!$B$6)+(F5*'Reference RVU Shares'!$C$6)+(G5*'Reference RVU Shares'!$D$6)</f>
        <v>0.88833000000000006</v>
      </c>
    </row>
    <row r="6" spans="1:16" x14ac:dyDescent="0.35">
      <c r="A6" s="31" t="s">
        <v>188</v>
      </c>
      <c r="B6" s="24" t="s">
        <v>447</v>
      </c>
      <c r="C6" s="24" t="s">
        <v>99</v>
      </c>
      <c r="D6" s="36" t="s">
        <v>448</v>
      </c>
      <c r="E6" s="25">
        <v>1.5</v>
      </c>
      <c r="F6" s="25">
        <v>1.1180000000000001</v>
      </c>
      <c r="G6" s="26">
        <v>0.61399999999999999</v>
      </c>
      <c r="H6" s="69">
        <f>(E6*'Reference RVU Shares'!$B$5)+(F6*'Reference RVU Shares'!$C$5)+(G6*'Reference RVU Shares'!$D$5)</f>
        <v>1.3461400000000001</v>
      </c>
      <c r="I6" s="130">
        <f>(E6*'Reference RVU Shares'!$B$6)+(F6*'Reference RVU Shares'!$C$6)+(G6*'Reference RVU Shares'!$D$6)</f>
        <v>1.1129600000000002</v>
      </c>
    </row>
    <row r="7" spans="1:16" x14ac:dyDescent="0.35">
      <c r="A7" s="31" t="s">
        <v>189</v>
      </c>
      <c r="B7" s="24" t="s">
        <v>190</v>
      </c>
      <c r="C7" s="24" t="s">
        <v>98</v>
      </c>
      <c r="D7" s="36" t="s">
        <v>51</v>
      </c>
      <c r="E7" s="22">
        <v>1</v>
      </c>
      <c r="F7" s="25">
        <v>0.95099999999999996</v>
      </c>
      <c r="G7" s="26">
        <v>0.85699999999999998</v>
      </c>
      <c r="H7" s="69">
        <f>(E7*'Reference RVU Shares'!$B$5)+(F7*'Reference RVU Shares'!$C$5)+(G7*'Reference RVU Shares'!$D$5)</f>
        <v>0.9790899999999999</v>
      </c>
      <c r="I7" s="130">
        <f>(E7*'Reference RVU Shares'!$B$6)+(F7*'Reference RVU Shares'!$C$6)+(G7*'Reference RVU Shares'!$D$6)</f>
        <v>0.9500599999999999</v>
      </c>
    </row>
    <row r="8" spans="1:16" x14ac:dyDescent="0.35">
      <c r="A8" s="31" t="s">
        <v>191</v>
      </c>
      <c r="B8" s="24" t="s">
        <v>192</v>
      </c>
      <c r="C8" s="24" t="s">
        <v>100</v>
      </c>
      <c r="D8" s="36" t="s">
        <v>52</v>
      </c>
      <c r="E8" s="22">
        <v>1</v>
      </c>
      <c r="F8" s="25">
        <v>0.84699999999999998</v>
      </c>
      <c r="G8" s="26">
        <v>0.46500000000000002</v>
      </c>
      <c r="H8" s="69">
        <f>(E8*'Reference RVU Shares'!$B$5)+(F8*'Reference RVU Shares'!$C$5)+(G8*'Reference RVU Shares'!$D$5)</f>
        <v>0.93116999999999994</v>
      </c>
      <c r="I8" s="130">
        <f>(E8*'Reference RVU Shares'!$B$6)+(F8*'Reference RVU Shares'!$C$6)+(G8*'Reference RVU Shares'!$D$6)</f>
        <v>0.84318000000000004</v>
      </c>
    </row>
    <row r="9" spans="1:16" x14ac:dyDescent="0.35">
      <c r="A9" s="31" t="s">
        <v>193</v>
      </c>
      <c r="B9" s="24" t="s">
        <v>194</v>
      </c>
      <c r="C9" s="24">
        <v>54</v>
      </c>
      <c r="D9" s="36" t="s">
        <v>374</v>
      </c>
      <c r="E9" s="25">
        <v>1.0349999999999999</v>
      </c>
      <c r="F9" s="25">
        <v>1.0649999999999999</v>
      </c>
      <c r="G9" s="26">
        <v>0.70399999999999996</v>
      </c>
      <c r="H9" s="69">
        <f>(E9*'Reference RVU Shares'!$B$5)+(F9*'Reference RVU Shares'!$C$5)+(G9*'Reference RVU Shares'!$D$5)</f>
        <v>1.0310599999999999</v>
      </c>
      <c r="I9" s="130">
        <f>(E9*'Reference RVU Shares'!$B$6)+(F9*'Reference RVU Shares'!$C$6)+(G9*'Reference RVU Shares'!$D$6)</f>
        <v>1.0613899999999998</v>
      </c>
    </row>
    <row r="10" spans="1:16" ht="17" x14ac:dyDescent="0.35">
      <c r="A10" s="31" t="s">
        <v>193</v>
      </c>
      <c r="B10" s="24" t="s">
        <v>194</v>
      </c>
      <c r="C10" s="24">
        <v>55</v>
      </c>
      <c r="D10" s="36" t="s">
        <v>375</v>
      </c>
      <c r="E10" s="25">
        <v>1.0269999999999999</v>
      </c>
      <c r="F10" s="25">
        <v>1.0649999999999999</v>
      </c>
      <c r="G10" s="26">
        <v>0.59699999999999998</v>
      </c>
      <c r="H10" s="69">
        <f>(E10*'Reference RVU Shares'!$B$5)+(F10*'Reference RVU Shares'!$C$5)+(G10*'Reference RVU Shares'!$D$5)</f>
        <v>1.0215799999999999</v>
      </c>
      <c r="I10" s="130">
        <f>(E10*'Reference RVU Shares'!$B$6)+(F10*'Reference RVU Shares'!$C$6)+(G10*'Reference RVU Shares'!$D$6)</f>
        <v>1.0603199999999999</v>
      </c>
      <c r="K10" s="9"/>
    </row>
    <row r="11" spans="1:16" ht="17" x14ac:dyDescent="0.35">
      <c r="A11" s="31" t="s">
        <v>195</v>
      </c>
      <c r="B11" s="24" t="s">
        <v>194</v>
      </c>
      <c r="C11" s="24">
        <v>71</v>
      </c>
      <c r="D11" s="36" t="s">
        <v>376</v>
      </c>
      <c r="E11" s="25">
        <v>1.0269999999999999</v>
      </c>
      <c r="F11" s="25">
        <v>1.0649999999999999</v>
      </c>
      <c r="G11" s="26">
        <v>0.61599999999999999</v>
      </c>
      <c r="H11" s="69">
        <f>(E11*'Reference RVU Shares'!$B$5)+(F11*'Reference RVU Shares'!$C$5)+(G11*'Reference RVU Shares'!$D$5)</f>
        <v>1.02234</v>
      </c>
      <c r="I11" s="130">
        <f>(E11*'Reference RVU Shares'!$B$6)+(F11*'Reference RVU Shares'!$C$6)+(G11*'Reference RVU Shares'!$D$6)</f>
        <v>1.0605099999999998</v>
      </c>
      <c r="K11" s="9"/>
    </row>
    <row r="12" spans="1:16" x14ac:dyDescent="0.35">
      <c r="A12" s="31" t="s">
        <v>193</v>
      </c>
      <c r="B12" s="24" t="s">
        <v>194</v>
      </c>
      <c r="C12" s="24">
        <v>56</v>
      </c>
      <c r="D12" s="36" t="s">
        <v>377</v>
      </c>
      <c r="E12" s="25">
        <v>1.0269999999999999</v>
      </c>
      <c r="F12" s="25">
        <v>1.0649999999999999</v>
      </c>
      <c r="G12" s="26">
        <v>0.59699999999999998</v>
      </c>
      <c r="H12" s="69">
        <f>(E12*'Reference RVU Shares'!$B$5)+(F12*'Reference RVU Shares'!$C$5)+(G12*'Reference RVU Shares'!$D$5)</f>
        <v>1.0215799999999999</v>
      </c>
      <c r="I12" s="130">
        <f>(E12*'Reference RVU Shares'!$B$6)+(F12*'Reference RVU Shares'!$C$6)+(G12*'Reference RVU Shares'!$D$6)</f>
        <v>1.0603199999999999</v>
      </c>
    </row>
    <row r="13" spans="1:16" x14ac:dyDescent="0.35">
      <c r="A13" s="31" t="s">
        <v>193</v>
      </c>
      <c r="B13" s="24" t="s">
        <v>194</v>
      </c>
      <c r="C13" s="24">
        <v>57</v>
      </c>
      <c r="D13" s="36" t="s">
        <v>378</v>
      </c>
      <c r="E13" s="25">
        <v>1.0269999999999999</v>
      </c>
      <c r="F13" s="25">
        <v>1.0649999999999999</v>
      </c>
      <c r="G13" s="26">
        <v>0.59699999999999998</v>
      </c>
      <c r="H13" s="69">
        <f>(E13*'Reference RVU Shares'!$B$5)+(F13*'Reference RVU Shares'!$C$5)+(G13*'Reference RVU Shares'!$D$5)</f>
        <v>1.0215799999999999</v>
      </c>
      <c r="I13" s="130">
        <f>(E13*'Reference RVU Shares'!$B$6)+(F13*'Reference RVU Shares'!$C$6)+(G13*'Reference RVU Shares'!$D$6)</f>
        <v>1.0603199999999999</v>
      </c>
    </row>
    <row r="14" spans="1:16" x14ac:dyDescent="0.35">
      <c r="A14" s="31" t="s">
        <v>195</v>
      </c>
      <c r="B14" s="24" t="s">
        <v>194</v>
      </c>
      <c r="C14" s="24">
        <v>18</v>
      </c>
      <c r="D14" s="36" t="s">
        <v>379</v>
      </c>
      <c r="E14" s="25">
        <v>1.048</v>
      </c>
      <c r="F14" s="25">
        <v>1.175</v>
      </c>
      <c r="G14" s="26">
        <v>0.75700000000000001</v>
      </c>
      <c r="H14" s="69">
        <f>(E14*'Reference RVU Shares'!$B$5)+(F14*'Reference RVU Shares'!$C$5)+(G14*'Reference RVU Shares'!$D$5)</f>
        <v>1.0757300000000001</v>
      </c>
      <c r="I14" s="130">
        <f>(E14*'Reference RVU Shares'!$B$6)+(F14*'Reference RVU Shares'!$C$6)+(G14*'Reference RVU Shares'!$D$6)</f>
        <v>1.1708200000000002</v>
      </c>
    </row>
    <row r="15" spans="1:16" x14ac:dyDescent="0.35">
      <c r="A15" s="31" t="s">
        <v>195</v>
      </c>
      <c r="B15" s="24" t="s">
        <v>194</v>
      </c>
      <c r="C15" s="24">
        <v>26</v>
      </c>
      <c r="D15" s="36" t="s">
        <v>380</v>
      </c>
      <c r="E15" s="25">
        <v>1.048</v>
      </c>
      <c r="F15" s="25">
        <v>1.175</v>
      </c>
      <c r="G15" s="26">
        <v>0.75700000000000001</v>
      </c>
      <c r="H15" s="69">
        <f>(E15*'Reference RVU Shares'!$B$5)+(F15*'Reference RVU Shares'!$C$5)+(G15*'Reference RVU Shares'!$D$5)</f>
        <v>1.0757300000000001</v>
      </c>
      <c r="I15" s="130">
        <f>(E15*'Reference RVU Shares'!$B$6)+(F15*'Reference RVU Shares'!$C$6)+(G15*'Reference RVU Shares'!$D$6)</f>
        <v>1.1708200000000002</v>
      </c>
    </row>
    <row r="16" spans="1:16" x14ac:dyDescent="0.35">
      <c r="A16" s="31" t="s">
        <v>193</v>
      </c>
      <c r="B16" s="24" t="s">
        <v>194</v>
      </c>
      <c r="C16" s="24">
        <v>58</v>
      </c>
      <c r="D16" s="36" t="s">
        <v>381</v>
      </c>
      <c r="E16" s="25">
        <v>1.0269999999999999</v>
      </c>
      <c r="F16" s="25">
        <v>1.0649999999999999</v>
      </c>
      <c r="G16" s="26">
        <v>0.59699999999999998</v>
      </c>
      <c r="H16" s="69">
        <f>(E16*'Reference RVU Shares'!$B$5)+(F16*'Reference RVU Shares'!$C$5)+(G16*'Reference RVU Shares'!$D$5)</f>
        <v>1.0215799999999999</v>
      </c>
      <c r="I16" s="130">
        <f>(E16*'Reference RVU Shares'!$B$6)+(F16*'Reference RVU Shares'!$C$6)+(G16*'Reference RVU Shares'!$D$6)</f>
        <v>1.0603199999999999</v>
      </c>
    </row>
    <row r="17" spans="1:9" x14ac:dyDescent="0.35">
      <c r="A17" s="31" t="s">
        <v>193</v>
      </c>
      <c r="B17" s="24" t="s">
        <v>194</v>
      </c>
      <c r="C17" s="24">
        <v>59</v>
      </c>
      <c r="D17" s="36" t="s">
        <v>382</v>
      </c>
      <c r="E17" s="25">
        <v>1.0269999999999999</v>
      </c>
      <c r="F17" s="25">
        <v>1.0649999999999999</v>
      </c>
      <c r="G17" s="26">
        <v>0.59699999999999998</v>
      </c>
      <c r="H17" s="69">
        <f>(E17*'Reference RVU Shares'!$B$5)+(F17*'Reference RVU Shares'!$C$5)+(G17*'Reference RVU Shares'!$D$5)</f>
        <v>1.0215799999999999</v>
      </c>
      <c r="I17" s="130">
        <f>(E17*'Reference RVU Shares'!$B$6)+(F17*'Reference RVU Shares'!$C$6)+(G17*'Reference RVU Shares'!$D$6)</f>
        <v>1.0603199999999999</v>
      </c>
    </row>
    <row r="18" spans="1:9" x14ac:dyDescent="0.35">
      <c r="A18" s="31" t="s">
        <v>193</v>
      </c>
      <c r="B18" s="24" t="s">
        <v>194</v>
      </c>
      <c r="C18" s="24">
        <v>60</v>
      </c>
      <c r="D18" s="36" t="s">
        <v>383</v>
      </c>
      <c r="E18" s="25">
        <v>1.0269999999999999</v>
      </c>
      <c r="F18" s="25">
        <v>1.0649999999999999</v>
      </c>
      <c r="G18" s="26">
        <v>0.59699999999999998</v>
      </c>
      <c r="H18" s="69">
        <f>(E18*'Reference RVU Shares'!$B$5)+(F18*'Reference RVU Shares'!$C$5)+(G18*'Reference RVU Shares'!$D$5)</f>
        <v>1.0215799999999999</v>
      </c>
      <c r="I18" s="130">
        <f>(E18*'Reference RVU Shares'!$B$6)+(F18*'Reference RVU Shares'!$C$6)+(G18*'Reference RVU Shares'!$D$6)</f>
        <v>1.0603199999999999</v>
      </c>
    </row>
    <row r="19" spans="1:9" x14ac:dyDescent="0.35">
      <c r="A19" s="31" t="s">
        <v>193</v>
      </c>
      <c r="B19" s="24" t="s">
        <v>194</v>
      </c>
      <c r="C19" s="24">
        <v>51</v>
      </c>
      <c r="D19" s="36" t="s">
        <v>384</v>
      </c>
      <c r="E19" s="25">
        <v>1.044</v>
      </c>
      <c r="F19" s="25">
        <v>1.22</v>
      </c>
      <c r="G19" s="26">
        <v>0.504</v>
      </c>
      <c r="H19" s="69">
        <f>(E19*'Reference RVU Shares'!$B$5)+(F19*'Reference RVU Shares'!$C$5)+(G19*'Reference RVU Shares'!$D$5)</f>
        <v>1.0769599999999999</v>
      </c>
      <c r="I19" s="130">
        <f>(E19*'Reference RVU Shares'!$B$6)+(F19*'Reference RVU Shares'!$C$6)+(G19*'Reference RVU Shares'!$D$6)</f>
        <v>1.2128399999999999</v>
      </c>
    </row>
    <row r="20" spans="1:9" x14ac:dyDescent="0.35">
      <c r="A20" s="31" t="s">
        <v>193</v>
      </c>
      <c r="B20" s="24" t="s">
        <v>194</v>
      </c>
      <c r="C20" s="24" t="s">
        <v>112</v>
      </c>
      <c r="D20" s="36" t="s">
        <v>385</v>
      </c>
      <c r="E20" s="25">
        <v>1.077</v>
      </c>
      <c r="F20" s="25">
        <v>1.329</v>
      </c>
      <c r="G20" s="26">
        <v>0.45800000000000002</v>
      </c>
      <c r="H20" s="69">
        <f>(E20*'Reference RVU Shares'!$B$5)+(F20*'Reference RVU Shares'!$C$5)+(G20*'Reference RVU Shares'!$D$5)</f>
        <v>1.1303599999999998</v>
      </c>
      <c r="I20" s="130">
        <f>(E20*'Reference RVU Shares'!$B$6)+(F20*'Reference RVU Shares'!$C$6)+(G20*'Reference RVU Shares'!$D$6)</f>
        <v>1.32029</v>
      </c>
    </row>
    <row r="21" spans="1:9" x14ac:dyDescent="0.35">
      <c r="A21" s="31" t="s">
        <v>195</v>
      </c>
      <c r="B21" s="24" t="s">
        <v>194</v>
      </c>
      <c r="C21" s="24">
        <v>17</v>
      </c>
      <c r="D21" s="36" t="s">
        <v>386</v>
      </c>
      <c r="E21" s="25">
        <v>1.0269999999999999</v>
      </c>
      <c r="F21" s="25">
        <v>1.179</v>
      </c>
      <c r="G21" s="26">
        <v>0.72599999999999998</v>
      </c>
      <c r="H21" s="69">
        <f>(E21*'Reference RVU Shares'!$B$5)+(F21*'Reference RVU Shares'!$C$5)+(G21*'Reference RVU Shares'!$D$5)</f>
        <v>1.0620799999999999</v>
      </c>
      <c r="I21" s="130">
        <f>(E21*'Reference RVU Shares'!$B$6)+(F21*'Reference RVU Shares'!$C$6)+(G21*'Reference RVU Shares'!$D$6)</f>
        <v>1.1744700000000001</v>
      </c>
    </row>
    <row r="22" spans="1:9" x14ac:dyDescent="0.35">
      <c r="A22" s="31" t="s">
        <v>193</v>
      </c>
      <c r="B22" s="24" t="s">
        <v>194</v>
      </c>
      <c r="C22" s="24">
        <v>61</v>
      </c>
      <c r="D22" s="36" t="s">
        <v>387</v>
      </c>
      <c r="E22" s="25">
        <v>1.0269999999999999</v>
      </c>
      <c r="F22" s="25">
        <v>1.0649999999999999</v>
      </c>
      <c r="G22" s="26">
        <v>0.59699999999999998</v>
      </c>
      <c r="H22" s="69">
        <f>(E22*'Reference RVU Shares'!$B$5)+(F22*'Reference RVU Shares'!$C$5)+(G22*'Reference RVU Shares'!$D$5)</f>
        <v>1.0215799999999999</v>
      </c>
      <c r="I22" s="130">
        <f>(E22*'Reference RVU Shares'!$B$6)+(F22*'Reference RVU Shares'!$C$6)+(G22*'Reference RVU Shares'!$D$6)</f>
        <v>1.0603199999999999</v>
      </c>
    </row>
    <row r="23" spans="1:9" x14ac:dyDescent="0.35">
      <c r="A23" s="31" t="s">
        <v>193</v>
      </c>
      <c r="B23" s="24" t="s">
        <v>194</v>
      </c>
      <c r="C23" s="24">
        <v>62</v>
      </c>
      <c r="D23" s="36" t="s">
        <v>388</v>
      </c>
      <c r="E23" s="25">
        <v>1.0269999999999999</v>
      </c>
      <c r="F23" s="25">
        <v>1.0649999999999999</v>
      </c>
      <c r="G23" s="26">
        <v>0.89600000000000002</v>
      </c>
      <c r="H23" s="69">
        <f>(E23*'Reference RVU Shares'!$B$5)+(F23*'Reference RVU Shares'!$C$5)+(G23*'Reference RVU Shares'!$D$5)</f>
        <v>1.0335400000000001</v>
      </c>
      <c r="I23" s="130">
        <f>(E23*'Reference RVU Shares'!$B$6)+(F23*'Reference RVU Shares'!$C$6)+(G23*'Reference RVU Shares'!$D$6)</f>
        <v>1.06331</v>
      </c>
    </row>
    <row r="24" spans="1:9" x14ac:dyDescent="0.35">
      <c r="A24" s="31" t="s">
        <v>193</v>
      </c>
      <c r="B24" s="24" t="s">
        <v>194</v>
      </c>
      <c r="C24" s="24">
        <v>63</v>
      </c>
      <c r="D24" s="36" t="s">
        <v>389</v>
      </c>
      <c r="E24" s="25">
        <v>1.036</v>
      </c>
      <c r="F24" s="25">
        <v>1.079</v>
      </c>
      <c r="G24" s="26">
        <v>0.59699999999999998</v>
      </c>
      <c r="H24" s="69">
        <f>(E24*'Reference RVU Shares'!$B$5)+(F24*'Reference RVU Shares'!$C$5)+(G24*'Reference RVU Shares'!$D$5)</f>
        <v>1.0317699999999999</v>
      </c>
      <c r="I24" s="130">
        <f>(E24*'Reference RVU Shares'!$B$6)+(F24*'Reference RVU Shares'!$C$6)+(G24*'Reference RVU Shares'!$D$6)</f>
        <v>1.0741799999999999</v>
      </c>
    </row>
    <row r="25" spans="1:9" x14ac:dyDescent="0.35">
      <c r="A25" s="31" t="s">
        <v>193</v>
      </c>
      <c r="B25" s="24" t="s">
        <v>194</v>
      </c>
      <c r="C25" s="24">
        <v>64</v>
      </c>
      <c r="D25" s="36" t="s">
        <v>390</v>
      </c>
      <c r="E25" s="25">
        <v>1.0580000000000001</v>
      </c>
      <c r="F25" s="25">
        <v>1.1220000000000001</v>
      </c>
      <c r="G25" s="26">
        <v>0.59699999999999998</v>
      </c>
      <c r="H25" s="69">
        <f>(E25*'Reference RVU Shares'!$B$5)+(F25*'Reference RVU Shares'!$C$5)+(G25*'Reference RVU Shares'!$D$5)</f>
        <v>1.0593999999999999</v>
      </c>
      <c r="I25" s="130">
        <f>(E25*'Reference RVU Shares'!$B$6)+(F25*'Reference RVU Shares'!$C$6)+(G25*'Reference RVU Shares'!$D$6)</f>
        <v>1.1167500000000001</v>
      </c>
    </row>
    <row r="26" spans="1:9" x14ac:dyDescent="0.35">
      <c r="A26" s="31" t="s">
        <v>195</v>
      </c>
      <c r="B26" s="24" t="s">
        <v>194</v>
      </c>
      <c r="C26" s="24">
        <v>72</v>
      </c>
      <c r="D26" s="36" t="s">
        <v>391</v>
      </c>
      <c r="E26" s="25">
        <v>1.0349999999999999</v>
      </c>
      <c r="F26" s="25">
        <v>1.145</v>
      </c>
      <c r="G26" s="26">
        <v>0.61599999999999999</v>
      </c>
      <c r="H26" s="69">
        <f>(E26*'Reference RVU Shares'!$B$5)+(F26*'Reference RVU Shares'!$C$5)+(G26*'Reference RVU Shares'!$D$5)</f>
        <v>1.0523399999999998</v>
      </c>
      <c r="I26" s="130">
        <f>(E26*'Reference RVU Shares'!$B$6)+(F26*'Reference RVU Shares'!$C$6)+(G26*'Reference RVU Shares'!$D$6)</f>
        <v>1.13971</v>
      </c>
    </row>
    <row r="27" spans="1:9" x14ac:dyDescent="0.35">
      <c r="A27" s="31" t="s">
        <v>193</v>
      </c>
      <c r="B27" s="24" t="s">
        <v>194</v>
      </c>
      <c r="C27" s="24" t="s">
        <v>120</v>
      </c>
      <c r="D27" s="36" t="s">
        <v>392</v>
      </c>
      <c r="E27" s="25">
        <v>1.077</v>
      </c>
      <c r="F27" s="25">
        <v>1.329</v>
      </c>
      <c r="G27" s="26">
        <v>0.45800000000000002</v>
      </c>
      <c r="H27" s="69">
        <f>(E27*'Reference RVU Shares'!$B$5)+(F27*'Reference RVU Shares'!$C$5)+(G27*'Reference RVU Shares'!$D$5)</f>
        <v>1.1303599999999998</v>
      </c>
      <c r="I27" s="130">
        <f>(E27*'Reference RVU Shares'!$B$6)+(F27*'Reference RVU Shares'!$C$6)+(G27*'Reference RVU Shares'!$D$6)</f>
        <v>1.32029</v>
      </c>
    </row>
    <row r="28" spans="1:9" x14ac:dyDescent="0.35">
      <c r="A28" s="31" t="s">
        <v>193</v>
      </c>
      <c r="B28" s="24" t="s">
        <v>194</v>
      </c>
      <c r="C28" s="24">
        <v>52</v>
      </c>
      <c r="D28" s="36" t="s">
        <v>393</v>
      </c>
      <c r="E28" s="25">
        <v>1.071</v>
      </c>
      <c r="F28" s="25">
        <v>1.3109999999999999</v>
      </c>
      <c r="G28" s="26">
        <v>0.504</v>
      </c>
      <c r="H28" s="69">
        <f>(E28*'Reference RVU Shares'!$B$5)+(F28*'Reference RVU Shares'!$C$5)+(G28*'Reference RVU Shares'!$D$5)</f>
        <v>1.1227199999999999</v>
      </c>
      <c r="I28" s="130">
        <f>(E28*'Reference RVU Shares'!$B$6)+(F28*'Reference RVU Shares'!$C$6)+(G28*'Reference RVU Shares'!$D$6)</f>
        <v>1.3029299999999999</v>
      </c>
    </row>
    <row r="29" spans="1:9" x14ac:dyDescent="0.35">
      <c r="A29" s="31" t="s">
        <v>193</v>
      </c>
      <c r="B29" s="24" t="s">
        <v>194</v>
      </c>
      <c r="C29" s="24">
        <v>65</v>
      </c>
      <c r="D29" s="36" t="s">
        <v>394</v>
      </c>
      <c r="E29" s="25">
        <v>1.0840000000000001</v>
      </c>
      <c r="F29" s="25">
        <v>1.33</v>
      </c>
      <c r="G29" s="26">
        <v>0.59699999999999998</v>
      </c>
      <c r="H29" s="69">
        <f>(E29*'Reference RVU Shares'!$B$5)+(F29*'Reference RVU Shares'!$C$5)+(G29*'Reference RVU Shares'!$D$5)</f>
        <v>1.1407800000000001</v>
      </c>
      <c r="I29" s="130">
        <f>(E29*'Reference RVU Shares'!$B$6)+(F29*'Reference RVU Shares'!$C$6)+(G29*'Reference RVU Shares'!$D$6)</f>
        <v>1.32267</v>
      </c>
    </row>
    <row r="30" spans="1:9" x14ac:dyDescent="0.35">
      <c r="A30" s="31" t="s">
        <v>195</v>
      </c>
      <c r="B30" s="24" t="s">
        <v>194</v>
      </c>
      <c r="C30" s="24" t="s">
        <v>124</v>
      </c>
      <c r="D30" s="36" t="s">
        <v>395</v>
      </c>
      <c r="E30" s="25">
        <v>1.0269999999999999</v>
      </c>
      <c r="F30" s="25">
        <v>1.085</v>
      </c>
      <c r="G30" s="26">
        <v>0.59699999999999998</v>
      </c>
      <c r="H30" s="69">
        <f>(E30*'Reference RVU Shares'!$B$5)+(F30*'Reference RVU Shares'!$C$5)+(G30*'Reference RVU Shares'!$D$5)</f>
        <v>1.0277799999999999</v>
      </c>
      <c r="I30" s="130">
        <f>(E30*'Reference RVU Shares'!$B$6)+(F30*'Reference RVU Shares'!$C$6)+(G30*'Reference RVU Shares'!$D$6)</f>
        <v>1.08012</v>
      </c>
    </row>
    <row r="31" spans="1:9" x14ac:dyDescent="0.35">
      <c r="A31" s="31" t="s">
        <v>193</v>
      </c>
      <c r="B31" s="24" t="s">
        <v>194</v>
      </c>
      <c r="C31" s="24" t="s">
        <v>126</v>
      </c>
      <c r="D31" s="36" t="s">
        <v>396</v>
      </c>
      <c r="E31" s="25">
        <v>1.077</v>
      </c>
      <c r="F31" s="25">
        <v>1.329</v>
      </c>
      <c r="G31" s="26">
        <v>0.45800000000000002</v>
      </c>
      <c r="H31" s="69">
        <f>(E31*'Reference RVU Shares'!$B$5)+(F31*'Reference RVU Shares'!$C$5)+(G31*'Reference RVU Shares'!$D$5)</f>
        <v>1.1303599999999998</v>
      </c>
      <c r="I31" s="130">
        <f>(E31*'Reference RVU Shares'!$B$6)+(F31*'Reference RVU Shares'!$C$6)+(G31*'Reference RVU Shares'!$D$6)</f>
        <v>1.32029</v>
      </c>
    </row>
    <row r="32" spans="1:9" x14ac:dyDescent="0.35">
      <c r="A32" s="31" t="s">
        <v>193</v>
      </c>
      <c r="B32" s="24" t="s">
        <v>194</v>
      </c>
      <c r="C32" s="24" t="s">
        <v>128</v>
      </c>
      <c r="D32" s="36" t="s">
        <v>397</v>
      </c>
      <c r="E32" s="25">
        <v>1.0960000000000001</v>
      </c>
      <c r="F32" s="25">
        <v>1.383</v>
      </c>
      <c r="G32" s="26">
        <v>0.41399999999999998</v>
      </c>
      <c r="H32" s="69">
        <f>(E32*'Reference RVU Shares'!$B$5)+(F32*'Reference RVU Shares'!$C$5)+(G32*'Reference RVU Shares'!$D$5)</f>
        <v>1.1576899999999999</v>
      </c>
      <c r="I32" s="130">
        <f>(E32*'Reference RVU Shares'!$B$6)+(F32*'Reference RVU Shares'!$C$6)+(G32*'Reference RVU Shares'!$D$6)</f>
        <v>1.37331</v>
      </c>
    </row>
    <row r="33" spans="1:9" x14ac:dyDescent="0.35">
      <c r="A33" s="31" t="s">
        <v>193</v>
      </c>
      <c r="B33" s="24" t="s">
        <v>194</v>
      </c>
      <c r="C33" s="24" t="s">
        <v>130</v>
      </c>
      <c r="D33" s="36" t="s">
        <v>399</v>
      </c>
      <c r="E33" s="25">
        <v>1.042</v>
      </c>
      <c r="F33" s="25">
        <v>1.181</v>
      </c>
      <c r="G33" s="26">
        <v>0.59699999999999998</v>
      </c>
      <c r="H33" s="69">
        <f>(E33*'Reference RVU Shares'!$B$5)+(F33*'Reference RVU Shares'!$C$5)+(G33*'Reference RVU Shares'!$D$5)</f>
        <v>1.0672899999999998</v>
      </c>
      <c r="I33" s="130">
        <f>(E33*'Reference RVU Shares'!$B$6)+(F33*'Reference RVU Shares'!$C$6)+(G33*'Reference RVU Shares'!$D$6)</f>
        <v>1.17516</v>
      </c>
    </row>
    <row r="34" spans="1:9" x14ac:dyDescent="0.35">
      <c r="A34" s="31" t="s">
        <v>195</v>
      </c>
      <c r="B34" s="24" t="s">
        <v>194</v>
      </c>
      <c r="C34" s="24" t="s">
        <v>132</v>
      </c>
      <c r="D34" s="36" t="s">
        <v>398</v>
      </c>
      <c r="E34" s="25">
        <v>1.038</v>
      </c>
      <c r="F34" s="25">
        <v>1.157</v>
      </c>
      <c r="G34" s="26">
        <v>0.59699999999999998</v>
      </c>
      <c r="H34" s="69">
        <f>(E34*'Reference RVU Shares'!$B$5)+(F34*'Reference RVU Shares'!$C$5)+(G34*'Reference RVU Shares'!$D$5)</f>
        <v>1.05725</v>
      </c>
      <c r="I34" s="130">
        <f>(E34*'Reference RVU Shares'!$B$6)+(F34*'Reference RVU Shares'!$C$6)+(G34*'Reference RVU Shares'!$D$6)</f>
        <v>1.1514</v>
      </c>
    </row>
    <row r="35" spans="1:9" x14ac:dyDescent="0.35">
      <c r="A35" s="31" t="s">
        <v>193</v>
      </c>
      <c r="B35" s="24" t="s">
        <v>194</v>
      </c>
      <c r="C35" s="24" t="s">
        <v>134</v>
      </c>
      <c r="D35" s="36" t="s">
        <v>400</v>
      </c>
      <c r="E35" s="25">
        <v>1.042</v>
      </c>
      <c r="F35" s="25">
        <v>1.159</v>
      </c>
      <c r="G35" s="26">
        <v>0.59699999999999998</v>
      </c>
      <c r="H35" s="69">
        <f>(E35*'Reference RVU Shares'!$B$5)+(F35*'Reference RVU Shares'!$C$5)+(G35*'Reference RVU Shares'!$D$5)</f>
        <v>1.0604699999999998</v>
      </c>
      <c r="I35" s="130">
        <f>(E35*'Reference RVU Shares'!$B$6)+(F35*'Reference RVU Shares'!$C$6)+(G35*'Reference RVU Shares'!$D$6)</f>
        <v>1.1533800000000001</v>
      </c>
    </row>
    <row r="36" spans="1:9" x14ac:dyDescent="0.35">
      <c r="A36" s="31" t="s">
        <v>193</v>
      </c>
      <c r="B36" s="24" t="s">
        <v>194</v>
      </c>
      <c r="C36" s="24" t="s">
        <v>136</v>
      </c>
      <c r="D36" s="36" t="s">
        <v>401</v>
      </c>
      <c r="E36" s="25">
        <v>1.0269999999999999</v>
      </c>
      <c r="F36" s="25">
        <v>1.0649999999999999</v>
      </c>
      <c r="G36" s="26">
        <v>0.59699999999999998</v>
      </c>
      <c r="H36" s="69">
        <f>(E36*'Reference RVU Shares'!$B$5)+(F36*'Reference RVU Shares'!$C$5)+(G36*'Reference RVU Shares'!$D$5)</f>
        <v>1.0215799999999999</v>
      </c>
      <c r="I36" s="130">
        <f>(E36*'Reference RVU Shares'!$B$6)+(F36*'Reference RVU Shares'!$C$6)+(G36*'Reference RVU Shares'!$D$6)</f>
        <v>1.0603199999999999</v>
      </c>
    </row>
    <row r="37" spans="1:9" x14ac:dyDescent="0.35">
      <c r="A37" s="31" t="s">
        <v>193</v>
      </c>
      <c r="B37" s="24" t="s">
        <v>194</v>
      </c>
      <c r="C37" s="24" t="s">
        <v>138</v>
      </c>
      <c r="D37" s="36" t="s">
        <v>402</v>
      </c>
      <c r="E37" s="25">
        <v>1.044</v>
      </c>
      <c r="F37" s="25">
        <v>1.22</v>
      </c>
      <c r="G37" s="26">
        <v>0.504</v>
      </c>
      <c r="H37" s="69">
        <f>(E37*'Reference RVU Shares'!$B$5)+(F37*'Reference RVU Shares'!$C$5)+(G37*'Reference RVU Shares'!$D$5)</f>
        <v>1.0769599999999999</v>
      </c>
      <c r="I37" s="130">
        <f>(E37*'Reference RVU Shares'!$B$6)+(F37*'Reference RVU Shares'!$C$6)+(G37*'Reference RVU Shares'!$D$6)</f>
        <v>1.2128399999999999</v>
      </c>
    </row>
    <row r="38" spans="1:9" x14ac:dyDescent="0.35">
      <c r="A38" s="31" t="s">
        <v>193</v>
      </c>
      <c r="B38" s="24" t="s">
        <v>194</v>
      </c>
      <c r="C38" s="24" t="s">
        <v>140</v>
      </c>
      <c r="D38" s="36" t="s">
        <v>404</v>
      </c>
      <c r="E38" s="25">
        <v>1.0269999999999999</v>
      </c>
      <c r="F38" s="25">
        <v>1.0649999999999999</v>
      </c>
      <c r="G38" s="26">
        <v>0.59699999999999998</v>
      </c>
      <c r="H38" s="69">
        <f>(E38*'Reference RVU Shares'!$B$5)+(F38*'Reference RVU Shares'!$C$5)+(G38*'Reference RVU Shares'!$D$5)</f>
        <v>1.0215799999999999</v>
      </c>
      <c r="I38" s="130">
        <f>(E38*'Reference RVU Shares'!$B$6)+(F38*'Reference RVU Shares'!$C$6)+(G38*'Reference RVU Shares'!$D$6)</f>
        <v>1.0603199999999999</v>
      </c>
    </row>
    <row r="39" spans="1:9" x14ac:dyDescent="0.35">
      <c r="A39" s="31" t="s">
        <v>193</v>
      </c>
      <c r="B39" s="24" t="s">
        <v>194</v>
      </c>
      <c r="C39" s="24" t="s">
        <v>142</v>
      </c>
      <c r="D39" s="36" t="s">
        <v>403</v>
      </c>
      <c r="E39" s="25">
        <v>1.0269999999999999</v>
      </c>
      <c r="F39" s="25">
        <v>1.0649999999999999</v>
      </c>
      <c r="G39" s="26">
        <v>0.59699999999999998</v>
      </c>
      <c r="H39" s="69">
        <f>(E39*'Reference RVU Shares'!$B$5)+(F39*'Reference RVU Shares'!$C$5)+(G39*'Reference RVU Shares'!$D$5)</f>
        <v>1.0215799999999999</v>
      </c>
      <c r="I39" s="130">
        <f>(E39*'Reference RVU Shares'!$B$6)+(F39*'Reference RVU Shares'!$C$6)+(G39*'Reference RVU Shares'!$D$6)</f>
        <v>1.0603199999999999</v>
      </c>
    </row>
    <row r="40" spans="1:9" x14ac:dyDescent="0.35">
      <c r="A40" s="31" t="s">
        <v>193</v>
      </c>
      <c r="B40" s="24" t="s">
        <v>194</v>
      </c>
      <c r="C40" s="24" t="s">
        <v>144</v>
      </c>
      <c r="D40" s="36" t="s">
        <v>415</v>
      </c>
      <c r="E40" s="25">
        <v>1.0269999999999999</v>
      </c>
      <c r="F40" s="25">
        <v>1.0649999999999999</v>
      </c>
      <c r="G40" s="26">
        <v>0.59699999999999998</v>
      </c>
      <c r="H40" s="69">
        <f>(E40*'Reference RVU Shares'!$B$5)+(F40*'Reference RVU Shares'!$C$5)+(G40*'Reference RVU Shares'!$D$5)</f>
        <v>1.0215799999999999</v>
      </c>
      <c r="I40" s="130">
        <f>(E40*'Reference RVU Shares'!$B$6)+(F40*'Reference RVU Shares'!$C$6)+(G40*'Reference RVU Shares'!$D$6)</f>
        <v>1.0603199999999999</v>
      </c>
    </row>
    <row r="41" spans="1:9" x14ac:dyDescent="0.35">
      <c r="A41" s="31" t="s">
        <v>196</v>
      </c>
      <c r="B41" s="24" t="s">
        <v>197</v>
      </c>
      <c r="C41" s="24" t="s">
        <v>99</v>
      </c>
      <c r="D41" s="36" t="s">
        <v>53</v>
      </c>
      <c r="E41" s="25">
        <v>1.0009999999999999</v>
      </c>
      <c r="F41" s="25">
        <v>1.0469999999999999</v>
      </c>
      <c r="G41" s="26">
        <v>0.76700000000000002</v>
      </c>
      <c r="H41" s="69">
        <f>(E41*'Reference RVU Shares'!$B$5)+(F41*'Reference RVU Shares'!$C$5)+(G41*'Reference RVU Shares'!$D$5)</f>
        <v>1.0059</v>
      </c>
      <c r="I41" s="130">
        <f>(E41*'Reference RVU Shares'!$B$6)+(F41*'Reference RVU Shares'!$C$6)+(G41*'Reference RVU Shares'!$D$6)</f>
        <v>1.0442</v>
      </c>
    </row>
    <row r="42" spans="1:9" x14ac:dyDescent="0.35">
      <c r="A42" s="31" t="s">
        <v>198</v>
      </c>
      <c r="B42" s="24" t="s">
        <v>199</v>
      </c>
      <c r="C42" s="24" t="s">
        <v>98</v>
      </c>
      <c r="D42" s="36" t="s">
        <v>54</v>
      </c>
      <c r="E42" s="25">
        <v>1.0369999999999999</v>
      </c>
      <c r="F42" s="25">
        <v>1.1140000000000001</v>
      </c>
      <c r="G42" s="26">
        <v>0.93400000000000005</v>
      </c>
      <c r="H42" s="69">
        <f>(E42*'Reference RVU Shares'!$B$5)+(F42*'Reference RVU Shares'!$C$5)+(G42*'Reference RVU Shares'!$D$5)</f>
        <v>1.0567500000000001</v>
      </c>
      <c r="I42" s="130">
        <f>(E42*'Reference RVU Shares'!$B$6)+(F42*'Reference RVU Shares'!$C$6)+(G42*'Reference RVU Shares'!$D$6)</f>
        <v>1.1122000000000001</v>
      </c>
    </row>
    <row r="43" spans="1:9" x14ac:dyDescent="0.35">
      <c r="A43" s="31" t="s">
        <v>200</v>
      </c>
      <c r="B43" s="24" t="s">
        <v>201</v>
      </c>
      <c r="C43" s="24" t="s">
        <v>99</v>
      </c>
      <c r="D43" s="36" t="s">
        <v>449</v>
      </c>
      <c r="E43" s="25">
        <v>1.054</v>
      </c>
      <c r="F43" s="25">
        <v>1.236</v>
      </c>
      <c r="G43" s="26">
        <v>1.294</v>
      </c>
      <c r="H43" s="69">
        <f>(E43*'Reference RVU Shares'!$B$5)+(F43*'Reference RVU Shares'!$C$5)+(G43*'Reference RVU Shares'!$D$5)</f>
        <v>1.12002</v>
      </c>
      <c r="I43" s="130">
        <f>(E43*'Reference RVU Shares'!$B$6)+(F43*'Reference RVU Shares'!$C$6)+(G43*'Reference RVU Shares'!$D$6)</f>
        <v>1.23658</v>
      </c>
    </row>
    <row r="44" spans="1:9" x14ac:dyDescent="0.35">
      <c r="A44" s="31" t="s">
        <v>202</v>
      </c>
      <c r="B44" s="24" t="s">
        <v>203</v>
      </c>
      <c r="C44" s="24" t="s">
        <v>99</v>
      </c>
      <c r="D44" s="36" t="s">
        <v>55</v>
      </c>
      <c r="E44" s="25">
        <v>1.0049999999999999</v>
      </c>
      <c r="F44" s="25">
        <v>1.022</v>
      </c>
      <c r="G44" s="26">
        <v>0.92700000000000005</v>
      </c>
      <c r="H44" s="69">
        <f>(E44*'Reference RVU Shares'!$B$5)+(F44*'Reference RVU Shares'!$C$5)+(G44*'Reference RVU Shares'!$D$5)</f>
        <v>1.00715</v>
      </c>
      <c r="I44" s="130">
        <f>(E44*'Reference RVU Shares'!$B$6)+(F44*'Reference RVU Shares'!$C$6)+(G44*'Reference RVU Shares'!$D$6)</f>
        <v>1.0210499999999998</v>
      </c>
    </row>
    <row r="45" spans="1:9" x14ac:dyDescent="0.35">
      <c r="A45" s="31" t="s">
        <v>204</v>
      </c>
      <c r="B45" s="24" t="s">
        <v>205</v>
      </c>
      <c r="C45" s="24" t="s">
        <v>145</v>
      </c>
      <c r="D45" s="36" t="s">
        <v>405</v>
      </c>
      <c r="E45" s="22">
        <v>1</v>
      </c>
      <c r="F45" s="25">
        <v>1.0009999999999999</v>
      </c>
      <c r="G45" s="26">
        <v>1.86</v>
      </c>
      <c r="H45" s="69">
        <f>(E45*'Reference RVU Shares'!$B$5)+(F45*'Reference RVU Shares'!$C$5)+(G45*'Reference RVU Shares'!$D$5)</f>
        <v>1.03471</v>
      </c>
      <c r="I45" s="130">
        <f>(E45*'Reference RVU Shares'!$B$6)+(F45*'Reference RVU Shares'!$C$6)+(G45*'Reference RVU Shares'!$D$6)</f>
        <v>1.00959</v>
      </c>
    </row>
    <row r="46" spans="1:9" x14ac:dyDescent="0.35">
      <c r="A46" s="31" t="s">
        <v>204</v>
      </c>
      <c r="B46" s="24" t="s">
        <v>205</v>
      </c>
      <c r="C46" s="24" t="s">
        <v>147</v>
      </c>
      <c r="D46" s="36" t="s">
        <v>406</v>
      </c>
      <c r="E46" s="22">
        <v>1</v>
      </c>
      <c r="F46" s="25">
        <v>1.0229999999999999</v>
      </c>
      <c r="G46" s="26">
        <v>2.629</v>
      </c>
      <c r="H46" s="69">
        <f>(E46*'Reference RVU Shares'!$B$5)+(F46*'Reference RVU Shares'!$C$5)+(G46*'Reference RVU Shares'!$D$5)</f>
        <v>1.07229</v>
      </c>
      <c r="I46" s="130">
        <f>(E46*'Reference RVU Shares'!$B$6)+(F46*'Reference RVU Shares'!$C$6)+(G46*'Reference RVU Shares'!$D$6)</f>
        <v>1.0390599999999999</v>
      </c>
    </row>
    <row r="47" spans="1:9" x14ac:dyDescent="0.35">
      <c r="A47" s="31" t="s">
        <v>204</v>
      </c>
      <c r="B47" s="24" t="s">
        <v>205</v>
      </c>
      <c r="C47" s="24" t="s">
        <v>149</v>
      </c>
      <c r="D47" s="36" t="s">
        <v>413</v>
      </c>
      <c r="E47" s="22">
        <v>1</v>
      </c>
      <c r="F47" s="25">
        <v>0.93899999999999995</v>
      </c>
      <c r="G47" s="26">
        <v>1.4350000000000001</v>
      </c>
      <c r="H47" s="69">
        <f>(E47*'Reference RVU Shares'!$B$5)+(F47*'Reference RVU Shares'!$C$5)+(G47*'Reference RVU Shares'!$D$5)</f>
        <v>0.99848999999999999</v>
      </c>
      <c r="I47" s="130">
        <f>(E47*'Reference RVU Shares'!$B$6)+(F47*'Reference RVU Shares'!$C$6)+(G47*'Reference RVU Shares'!$D$6)</f>
        <v>0.94395999999999991</v>
      </c>
    </row>
    <row r="48" spans="1:9" x14ac:dyDescent="0.35">
      <c r="A48" s="31" t="s">
        <v>206</v>
      </c>
      <c r="B48" s="24" t="s">
        <v>207</v>
      </c>
      <c r="C48" s="24" t="s">
        <v>99</v>
      </c>
      <c r="D48" s="36" t="s">
        <v>407</v>
      </c>
      <c r="E48" s="25">
        <v>1</v>
      </c>
      <c r="F48" s="25">
        <v>0.998</v>
      </c>
      <c r="G48" s="26">
        <v>0.90400000000000003</v>
      </c>
      <c r="H48" s="69">
        <f>(E48*'Reference RVU Shares'!$B$5)+(F48*'Reference RVU Shares'!$C$5)+(G48*'Reference RVU Shares'!$D$5)</f>
        <v>0.99553999999999998</v>
      </c>
      <c r="I48" s="130">
        <f>(E48*'Reference RVU Shares'!$B$6)+(F48*'Reference RVU Shares'!$C$6)+(G48*'Reference RVU Shares'!$D$6)</f>
        <v>0.99706000000000006</v>
      </c>
    </row>
    <row r="49" spans="1:9" x14ac:dyDescent="0.35">
      <c r="A49" s="31" t="s">
        <v>206</v>
      </c>
      <c r="B49" s="24" t="s">
        <v>207</v>
      </c>
      <c r="C49" s="24" t="s">
        <v>149</v>
      </c>
      <c r="D49" s="36" t="s">
        <v>414</v>
      </c>
      <c r="E49" s="22">
        <v>1</v>
      </c>
      <c r="F49" s="25">
        <v>0.878</v>
      </c>
      <c r="G49" s="26">
        <v>0.90400000000000003</v>
      </c>
      <c r="H49" s="69">
        <f>(E49*'Reference RVU Shares'!$B$5)+(F49*'Reference RVU Shares'!$C$5)+(G49*'Reference RVU Shares'!$D$5)</f>
        <v>0.95833999999999997</v>
      </c>
      <c r="I49" s="130">
        <f>(E49*'Reference RVU Shares'!$B$6)+(F49*'Reference RVU Shares'!$C$6)+(G49*'Reference RVU Shares'!$D$6)</f>
        <v>0.87826000000000004</v>
      </c>
    </row>
    <row r="50" spans="1:9" x14ac:dyDescent="0.35">
      <c r="A50" s="31" t="s">
        <v>208</v>
      </c>
      <c r="B50" s="24" t="s">
        <v>209</v>
      </c>
      <c r="C50" s="24" t="s">
        <v>99</v>
      </c>
      <c r="D50" s="36" t="s">
        <v>56</v>
      </c>
      <c r="E50" s="25">
        <v>1.01</v>
      </c>
      <c r="F50" s="25">
        <v>1.143</v>
      </c>
      <c r="G50" s="26">
        <v>0.67500000000000004</v>
      </c>
      <c r="H50" s="69">
        <f>(E50*'Reference RVU Shares'!$B$5)+(F50*'Reference RVU Shares'!$C$5)+(G50*'Reference RVU Shares'!$D$5)</f>
        <v>1.03783</v>
      </c>
      <c r="I50" s="130">
        <f>(E50*'Reference RVU Shares'!$B$6)+(F50*'Reference RVU Shares'!$C$6)+(G50*'Reference RVU Shares'!$D$6)</f>
        <v>1.13832</v>
      </c>
    </row>
    <row r="51" spans="1:9" x14ac:dyDescent="0.35">
      <c r="A51" s="31" t="s">
        <v>210</v>
      </c>
      <c r="B51" s="24" t="s">
        <v>211</v>
      </c>
      <c r="C51" s="24" t="s">
        <v>98</v>
      </c>
      <c r="D51" s="36" t="s">
        <v>57</v>
      </c>
      <c r="E51" s="22">
        <v>1</v>
      </c>
      <c r="F51" s="25">
        <v>0.877</v>
      </c>
      <c r="G51" s="26">
        <v>0.41599999999999998</v>
      </c>
      <c r="H51" s="69">
        <f>(E51*'Reference RVU Shares'!$B$5)+(F51*'Reference RVU Shares'!$C$5)+(G51*'Reference RVU Shares'!$D$5)</f>
        <v>0.93850999999999996</v>
      </c>
      <c r="I51" s="130">
        <f>(E51*'Reference RVU Shares'!$B$6)+(F51*'Reference RVU Shares'!$C$6)+(G51*'Reference RVU Shares'!$D$6)</f>
        <v>0.87239</v>
      </c>
    </row>
    <row r="52" spans="1:9" x14ac:dyDescent="0.35">
      <c r="A52" s="31" t="s">
        <v>212</v>
      </c>
      <c r="B52" s="24" t="s">
        <v>213</v>
      </c>
      <c r="C52" s="24" t="s">
        <v>151</v>
      </c>
      <c r="D52" s="36" t="s">
        <v>408</v>
      </c>
      <c r="E52" s="25">
        <v>1.0109999999999999</v>
      </c>
      <c r="F52" s="25">
        <v>1.044</v>
      </c>
      <c r="G52" s="26">
        <v>1.871</v>
      </c>
      <c r="H52" s="69">
        <f>(E52*'Reference RVU Shares'!$B$5)+(F52*'Reference RVU Shares'!$C$5)+(G52*'Reference RVU Shares'!$D$5)</f>
        <v>1.0556300000000001</v>
      </c>
      <c r="I52" s="130">
        <f>(E52*'Reference RVU Shares'!$B$6)+(F52*'Reference RVU Shares'!$C$6)+(G52*'Reference RVU Shares'!$D$6)</f>
        <v>1.05227</v>
      </c>
    </row>
    <row r="53" spans="1:9" x14ac:dyDescent="0.35">
      <c r="A53" s="31" t="s">
        <v>212</v>
      </c>
      <c r="B53" s="24" t="s">
        <v>213</v>
      </c>
      <c r="C53" s="24" t="s">
        <v>153</v>
      </c>
      <c r="D53" s="36" t="s">
        <v>409</v>
      </c>
      <c r="E53" s="22">
        <v>1</v>
      </c>
      <c r="F53" s="25">
        <v>0.94199999999999995</v>
      </c>
      <c r="G53" s="26">
        <v>1.661</v>
      </c>
      <c r="H53" s="69">
        <f>(E53*'Reference RVU Shares'!$B$5)+(F53*'Reference RVU Shares'!$C$5)+(G53*'Reference RVU Shares'!$D$5)</f>
        <v>1.0084600000000001</v>
      </c>
      <c r="I53" s="130">
        <f>(E53*'Reference RVU Shares'!$B$6)+(F53*'Reference RVU Shares'!$C$6)+(G53*'Reference RVU Shares'!$D$6)</f>
        <v>0.94918999999999998</v>
      </c>
    </row>
    <row r="54" spans="1:9" x14ac:dyDescent="0.35">
      <c r="A54" s="31" t="s">
        <v>212</v>
      </c>
      <c r="B54" s="24" t="s">
        <v>213</v>
      </c>
      <c r="C54" s="24" t="s">
        <v>155</v>
      </c>
      <c r="D54" s="36" t="s">
        <v>410</v>
      </c>
      <c r="E54" s="25">
        <v>1.006</v>
      </c>
      <c r="F54" s="25">
        <v>1.0620000000000001</v>
      </c>
      <c r="G54" s="26">
        <v>1.504</v>
      </c>
      <c r="H54" s="69">
        <f>(E54*'Reference RVU Shares'!$B$5)+(F54*'Reference RVU Shares'!$C$5)+(G54*'Reference RVU Shares'!$D$5)</f>
        <v>1.04328</v>
      </c>
      <c r="I54" s="130">
        <f>(E54*'Reference RVU Shares'!$B$6)+(F54*'Reference RVU Shares'!$C$6)+(G54*'Reference RVU Shares'!$D$6)</f>
        <v>1.0664199999999999</v>
      </c>
    </row>
    <row r="55" spans="1:9" x14ac:dyDescent="0.35">
      <c r="A55" s="31" t="s">
        <v>212</v>
      </c>
      <c r="B55" s="24" t="s">
        <v>213</v>
      </c>
      <c r="C55" s="24" t="s">
        <v>149</v>
      </c>
      <c r="D55" s="36" t="s">
        <v>412</v>
      </c>
      <c r="E55" s="22">
        <v>1</v>
      </c>
      <c r="F55" s="25">
        <v>0.91200000000000003</v>
      </c>
      <c r="G55" s="26">
        <v>1.1819999999999999</v>
      </c>
      <c r="H55" s="69">
        <f>(E55*'Reference RVU Shares'!$B$5)+(F55*'Reference RVU Shares'!$C$5)+(G55*'Reference RVU Shares'!$D$5)</f>
        <v>0.98</v>
      </c>
      <c r="I55" s="130">
        <f>(E55*'Reference RVU Shares'!$B$6)+(F55*'Reference RVU Shares'!$C$6)+(G55*'Reference RVU Shares'!$D$6)</f>
        <v>0.91470000000000007</v>
      </c>
    </row>
    <row r="56" spans="1:9" x14ac:dyDescent="0.35">
      <c r="A56" s="31" t="s">
        <v>214</v>
      </c>
      <c r="B56" s="24" t="s">
        <v>215</v>
      </c>
      <c r="C56" s="24" t="s">
        <v>98</v>
      </c>
      <c r="D56" s="36" t="s">
        <v>58</v>
      </c>
      <c r="E56" s="22">
        <v>1</v>
      </c>
      <c r="F56" s="25">
        <v>0.9</v>
      </c>
      <c r="G56" s="26">
        <v>0.46500000000000002</v>
      </c>
      <c r="H56" s="69">
        <f>(E56*'Reference RVU Shares'!$B$5)+(F56*'Reference RVU Shares'!$C$5)+(G56*'Reference RVU Shares'!$D$5)</f>
        <v>0.9476</v>
      </c>
      <c r="I56" s="130">
        <f>(E56*'Reference RVU Shares'!$B$6)+(F56*'Reference RVU Shares'!$C$6)+(G56*'Reference RVU Shares'!$D$6)</f>
        <v>0.89565000000000006</v>
      </c>
    </row>
    <row r="57" spans="1:9" x14ac:dyDescent="0.35">
      <c r="A57" s="31" t="s">
        <v>216</v>
      </c>
      <c r="B57" s="24" t="s">
        <v>217</v>
      </c>
      <c r="C57" s="24" t="s">
        <v>98</v>
      </c>
      <c r="D57" s="36" t="s">
        <v>59</v>
      </c>
      <c r="E57" s="22">
        <v>1</v>
      </c>
      <c r="F57" s="25">
        <v>0.90700000000000003</v>
      </c>
      <c r="G57" s="26">
        <v>0.42499999999999999</v>
      </c>
      <c r="H57" s="69">
        <f>(E57*'Reference RVU Shares'!$B$5)+(F57*'Reference RVU Shares'!$C$5)+(G57*'Reference RVU Shares'!$D$5)</f>
        <v>0.94817000000000007</v>
      </c>
      <c r="I57" s="130">
        <f>(E57*'Reference RVU Shares'!$B$6)+(F57*'Reference RVU Shares'!$C$6)+(G57*'Reference RVU Shares'!$D$6)</f>
        <v>0.90217999999999998</v>
      </c>
    </row>
    <row r="58" spans="1:9" x14ac:dyDescent="0.35">
      <c r="A58" s="31" t="s">
        <v>218</v>
      </c>
      <c r="B58" s="24" t="s">
        <v>219</v>
      </c>
      <c r="C58" s="24" t="s">
        <v>98</v>
      </c>
      <c r="D58" s="36" t="s">
        <v>60</v>
      </c>
      <c r="E58" s="22">
        <v>1</v>
      </c>
      <c r="F58" s="25">
        <v>0.90800000000000003</v>
      </c>
      <c r="G58" s="26">
        <v>0.45800000000000002</v>
      </c>
      <c r="H58" s="69">
        <f>(E58*'Reference RVU Shares'!$B$5)+(F58*'Reference RVU Shares'!$C$5)+(G58*'Reference RVU Shares'!$D$5)</f>
        <v>0.94980000000000009</v>
      </c>
      <c r="I58" s="130">
        <f>(E58*'Reference RVU Shares'!$B$6)+(F58*'Reference RVU Shares'!$C$6)+(G58*'Reference RVU Shares'!$D$6)</f>
        <v>0.90350000000000008</v>
      </c>
    </row>
    <row r="59" spans="1:9" x14ac:dyDescent="0.35">
      <c r="A59" s="31" t="s">
        <v>220</v>
      </c>
      <c r="B59" s="24" t="s">
        <v>221</v>
      </c>
      <c r="C59" s="24" t="s">
        <v>98</v>
      </c>
      <c r="D59" s="36" t="s">
        <v>61</v>
      </c>
      <c r="E59" s="22">
        <v>1</v>
      </c>
      <c r="F59" s="25">
        <v>0.86899999999999999</v>
      </c>
      <c r="G59" s="26">
        <v>0.82699999999999996</v>
      </c>
      <c r="H59" s="69">
        <f>(E59*'Reference RVU Shares'!$B$5)+(F59*'Reference RVU Shares'!$C$5)+(G59*'Reference RVU Shares'!$D$5)</f>
        <v>0.95247000000000004</v>
      </c>
      <c r="I59" s="130">
        <f>(E59*'Reference RVU Shares'!$B$6)+(F59*'Reference RVU Shares'!$C$6)+(G59*'Reference RVU Shares'!$D$6)</f>
        <v>0.86858000000000002</v>
      </c>
    </row>
    <row r="60" spans="1:9" x14ac:dyDescent="0.35">
      <c r="A60" s="31" t="s">
        <v>222</v>
      </c>
      <c r="B60" s="24" t="s">
        <v>223</v>
      </c>
      <c r="C60" s="24" t="s">
        <v>99</v>
      </c>
      <c r="D60" s="36" t="s">
        <v>411</v>
      </c>
      <c r="E60" s="22">
        <v>1</v>
      </c>
      <c r="F60" s="25">
        <v>0.92700000000000005</v>
      </c>
      <c r="G60" s="26">
        <v>1.528</v>
      </c>
      <c r="H60" s="69">
        <f>(E60*'Reference RVU Shares'!$B$5)+(F60*'Reference RVU Shares'!$C$5)+(G60*'Reference RVU Shares'!$D$5)</f>
        <v>0.99848999999999999</v>
      </c>
      <c r="I60" s="130">
        <f>(E60*'Reference RVU Shares'!$B$6)+(F60*'Reference RVU Shares'!$C$6)+(G60*'Reference RVU Shares'!$D$6)</f>
        <v>0.93301000000000001</v>
      </c>
    </row>
    <row r="61" spans="1:9" x14ac:dyDescent="0.35">
      <c r="A61" s="31" t="s">
        <v>222</v>
      </c>
      <c r="B61" s="24" t="s">
        <v>223</v>
      </c>
      <c r="C61" s="24" t="s">
        <v>149</v>
      </c>
      <c r="D61" s="36" t="s">
        <v>416</v>
      </c>
      <c r="E61" s="22">
        <v>1</v>
      </c>
      <c r="F61" s="25">
        <v>0.872</v>
      </c>
      <c r="G61" s="26">
        <v>1.3069999999999999</v>
      </c>
      <c r="H61" s="69">
        <f>(E61*'Reference RVU Shares'!$B$5)+(F61*'Reference RVU Shares'!$C$5)+(G61*'Reference RVU Shares'!$D$5)</f>
        <v>0.97260000000000002</v>
      </c>
      <c r="I61" s="130">
        <f>(E61*'Reference RVU Shares'!$B$6)+(F61*'Reference RVU Shares'!$C$6)+(G61*'Reference RVU Shares'!$D$6)</f>
        <v>0.87634999999999996</v>
      </c>
    </row>
    <row r="62" spans="1:9" x14ac:dyDescent="0.35">
      <c r="A62" s="31" t="s">
        <v>224</v>
      </c>
      <c r="B62" s="24" t="s">
        <v>225</v>
      </c>
      <c r="C62" s="24" t="s">
        <v>145</v>
      </c>
      <c r="D62" s="36" t="s">
        <v>417</v>
      </c>
      <c r="E62" s="22">
        <v>1</v>
      </c>
      <c r="F62" s="25">
        <v>0.997</v>
      </c>
      <c r="G62" s="26">
        <v>0.65200000000000002</v>
      </c>
      <c r="H62" s="69">
        <f>(E62*'Reference RVU Shares'!$B$5)+(F62*'Reference RVU Shares'!$C$5)+(G62*'Reference RVU Shares'!$D$5)</f>
        <v>0.98515000000000008</v>
      </c>
      <c r="I62" s="130">
        <f>(E62*'Reference RVU Shares'!$B$6)+(F62*'Reference RVU Shares'!$C$6)+(G62*'Reference RVU Shares'!$D$6)</f>
        <v>0.99354999999999993</v>
      </c>
    </row>
    <row r="63" spans="1:9" x14ac:dyDescent="0.35">
      <c r="A63" s="31" t="s">
        <v>224</v>
      </c>
      <c r="B63" s="24" t="s">
        <v>225</v>
      </c>
      <c r="C63" s="24" t="s">
        <v>149</v>
      </c>
      <c r="D63" s="36" t="s">
        <v>418</v>
      </c>
      <c r="E63" s="22">
        <v>1</v>
      </c>
      <c r="F63" s="25">
        <v>0.89800000000000002</v>
      </c>
      <c r="G63" s="26">
        <v>0.65200000000000002</v>
      </c>
      <c r="H63" s="69">
        <f>(E63*'Reference RVU Shares'!$B$5)+(F63*'Reference RVU Shares'!$C$5)+(G63*'Reference RVU Shares'!$D$5)</f>
        <v>0.95445999999999998</v>
      </c>
      <c r="I63" s="130">
        <f>(E63*'Reference RVU Shares'!$B$6)+(F63*'Reference RVU Shares'!$C$6)+(G63*'Reference RVU Shares'!$D$6)</f>
        <v>0.89554</v>
      </c>
    </row>
    <row r="64" spans="1:9" x14ac:dyDescent="0.35">
      <c r="A64" s="31" t="s">
        <v>226</v>
      </c>
      <c r="B64" s="24" t="s">
        <v>227</v>
      </c>
      <c r="C64" s="24" t="s">
        <v>99</v>
      </c>
      <c r="D64" s="36" t="s">
        <v>419</v>
      </c>
      <c r="E64" s="25">
        <v>1.028</v>
      </c>
      <c r="F64" s="25">
        <v>1.0960000000000001</v>
      </c>
      <c r="G64" s="26">
        <v>1.3129999999999999</v>
      </c>
      <c r="H64" s="69">
        <f>(E64*'Reference RVU Shares'!$B$5)+(F64*'Reference RVU Shares'!$C$5)+(G64*'Reference RVU Shares'!$D$5)</f>
        <v>1.0604799999999999</v>
      </c>
      <c r="I64" s="130">
        <f>(E64*'Reference RVU Shares'!$B$6)+(F64*'Reference RVU Shares'!$C$6)+(G64*'Reference RVU Shares'!$D$6)</f>
        <v>1.0981700000000001</v>
      </c>
    </row>
    <row r="65" spans="1:9" x14ac:dyDescent="0.35">
      <c r="A65" s="31" t="s">
        <v>226</v>
      </c>
      <c r="B65" s="24" t="s">
        <v>227</v>
      </c>
      <c r="C65" s="24" t="s">
        <v>149</v>
      </c>
      <c r="D65" s="36" t="s">
        <v>420</v>
      </c>
      <c r="E65" s="25">
        <v>1.0109999999999999</v>
      </c>
      <c r="F65" s="25">
        <v>1.0369999999999999</v>
      </c>
      <c r="G65" s="26">
        <v>1.07</v>
      </c>
      <c r="H65" s="69">
        <f>(E65*'Reference RVU Shares'!$B$5)+(F65*'Reference RVU Shares'!$C$5)+(G65*'Reference RVU Shares'!$D$5)</f>
        <v>1.02142</v>
      </c>
      <c r="I65" s="130">
        <f>(E65*'Reference RVU Shares'!$B$6)+(F65*'Reference RVU Shares'!$C$6)+(G65*'Reference RVU Shares'!$D$6)</f>
        <v>1.0373299999999999</v>
      </c>
    </row>
    <row r="66" spans="1:9" x14ac:dyDescent="0.35">
      <c r="A66" s="31" t="s">
        <v>228</v>
      </c>
      <c r="B66" s="24" t="s">
        <v>229</v>
      </c>
      <c r="C66" s="24" t="s">
        <v>99</v>
      </c>
      <c r="D66" s="36" t="s">
        <v>422</v>
      </c>
      <c r="E66" s="25">
        <v>1.0489999999999999</v>
      </c>
      <c r="F66" s="25">
        <v>1.2030000000000001</v>
      </c>
      <c r="G66" s="26">
        <v>0.84199999999999997</v>
      </c>
      <c r="H66" s="69">
        <f>(E66*'Reference RVU Shares'!$B$5)+(F66*'Reference RVU Shares'!$C$5)+(G66*'Reference RVU Shares'!$D$5)</f>
        <v>1.08846</v>
      </c>
      <c r="I66" s="130">
        <f>(E66*'Reference RVU Shares'!$B$6)+(F66*'Reference RVU Shares'!$C$6)+(G66*'Reference RVU Shares'!$D$6)</f>
        <v>1.1993900000000002</v>
      </c>
    </row>
    <row r="67" spans="1:9" x14ac:dyDescent="0.35">
      <c r="A67" s="31" t="s">
        <v>228</v>
      </c>
      <c r="B67" s="24" t="s">
        <v>229</v>
      </c>
      <c r="C67" s="24" t="s">
        <v>149</v>
      </c>
      <c r="D67" s="36" t="s">
        <v>421</v>
      </c>
      <c r="E67" s="25">
        <v>1.026</v>
      </c>
      <c r="F67" s="25">
        <v>1.0609999999999999</v>
      </c>
      <c r="G67" s="26">
        <v>0.84199999999999997</v>
      </c>
      <c r="H67" s="69">
        <f>(E67*'Reference RVU Shares'!$B$5)+(F67*'Reference RVU Shares'!$C$5)+(G67*'Reference RVU Shares'!$D$5)</f>
        <v>1.02949</v>
      </c>
      <c r="I67" s="130">
        <f>(E67*'Reference RVU Shares'!$B$6)+(F67*'Reference RVU Shares'!$C$6)+(G67*'Reference RVU Shares'!$D$6)</f>
        <v>1.05881</v>
      </c>
    </row>
    <row r="68" spans="1:9" x14ac:dyDescent="0.35">
      <c r="A68" s="31" t="s">
        <v>230</v>
      </c>
      <c r="B68" s="24" t="s">
        <v>231</v>
      </c>
      <c r="C68" s="24" t="s">
        <v>99</v>
      </c>
      <c r="D68" s="36" t="s">
        <v>423</v>
      </c>
      <c r="E68" s="22">
        <v>1</v>
      </c>
      <c r="F68" s="25">
        <v>0.997</v>
      </c>
      <c r="G68" s="26">
        <v>1.6220000000000001</v>
      </c>
      <c r="H68" s="69">
        <f>(E68*'Reference RVU Shares'!$B$5)+(F68*'Reference RVU Shares'!$C$5)+(G68*'Reference RVU Shares'!$D$5)</f>
        <v>1.0239500000000001</v>
      </c>
      <c r="I68" s="130">
        <f>(E68*'Reference RVU Shares'!$B$6)+(F68*'Reference RVU Shares'!$C$6)+(G68*'Reference RVU Shares'!$D$6)</f>
        <v>1.00325</v>
      </c>
    </row>
    <row r="69" spans="1:9" x14ac:dyDescent="0.35">
      <c r="A69" s="31" t="s">
        <v>230</v>
      </c>
      <c r="B69" s="24" t="s">
        <v>231</v>
      </c>
      <c r="C69" s="24" t="s">
        <v>149</v>
      </c>
      <c r="D69" s="36" t="s">
        <v>424</v>
      </c>
      <c r="E69" s="22">
        <v>1</v>
      </c>
      <c r="F69" s="25">
        <v>0.91100000000000003</v>
      </c>
      <c r="G69" s="26">
        <v>0.97899999999999998</v>
      </c>
      <c r="H69" s="69">
        <f>(E69*'Reference RVU Shares'!$B$5)+(F69*'Reference RVU Shares'!$C$5)+(G69*'Reference RVU Shares'!$D$5)</f>
        <v>0.97156999999999993</v>
      </c>
      <c r="I69" s="130">
        <f>(E69*'Reference RVU Shares'!$B$6)+(F69*'Reference RVU Shares'!$C$6)+(G69*'Reference RVU Shares'!$D$6)</f>
        <v>0.91167999999999993</v>
      </c>
    </row>
    <row r="70" spans="1:9" x14ac:dyDescent="0.35">
      <c r="A70" s="31" t="s">
        <v>232</v>
      </c>
      <c r="B70" s="24" t="s">
        <v>233</v>
      </c>
      <c r="C70" s="24" t="s">
        <v>98</v>
      </c>
      <c r="D70" s="36" t="s">
        <v>62</v>
      </c>
      <c r="E70" s="22">
        <v>1</v>
      </c>
      <c r="F70" s="25">
        <v>1.0129999999999999</v>
      </c>
      <c r="G70" s="26">
        <v>0.35299999999999998</v>
      </c>
      <c r="H70" s="69">
        <f>(E70*'Reference RVU Shares'!$B$5)+(F70*'Reference RVU Shares'!$C$5)+(G70*'Reference RVU Shares'!$D$5)</f>
        <v>0.97814999999999996</v>
      </c>
      <c r="I70" s="130">
        <f>(E70*'Reference RVU Shares'!$B$6)+(F70*'Reference RVU Shares'!$C$6)+(G70*'Reference RVU Shares'!$D$6)</f>
        <v>1.0064</v>
      </c>
    </row>
    <row r="71" spans="1:9" x14ac:dyDescent="0.35">
      <c r="A71" s="31" t="s">
        <v>234</v>
      </c>
      <c r="B71" s="24" t="s">
        <v>235</v>
      </c>
      <c r="C71" s="24" t="s">
        <v>98</v>
      </c>
      <c r="D71" s="36" t="s">
        <v>63</v>
      </c>
      <c r="E71" s="22">
        <v>1</v>
      </c>
      <c r="F71" s="25">
        <v>0.84199999999999997</v>
      </c>
      <c r="G71" s="26">
        <v>0.67100000000000004</v>
      </c>
      <c r="H71" s="69">
        <f>(E71*'Reference RVU Shares'!$B$5)+(F71*'Reference RVU Shares'!$C$5)+(G71*'Reference RVU Shares'!$D$5)</f>
        <v>0.93785999999999992</v>
      </c>
      <c r="I71" s="130">
        <f>(E71*'Reference RVU Shares'!$B$6)+(F71*'Reference RVU Shares'!$C$6)+(G71*'Reference RVU Shares'!$D$6)</f>
        <v>0.84028999999999998</v>
      </c>
    </row>
    <row r="72" spans="1:9" x14ac:dyDescent="0.35">
      <c r="A72" s="31" t="s">
        <v>236</v>
      </c>
      <c r="B72" s="24" t="s">
        <v>237</v>
      </c>
      <c r="C72" s="24" t="s">
        <v>160</v>
      </c>
      <c r="D72" s="36" t="s">
        <v>425</v>
      </c>
      <c r="E72" s="22">
        <v>1</v>
      </c>
      <c r="F72" s="25">
        <v>0.95499999999999996</v>
      </c>
      <c r="G72" s="26">
        <v>0.89</v>
      </c>
      <c r="H72" s="69">
        <f>(E72*'Reference RVU Shares'!$B$5)+(F72*'Reference RVU Shares'!$C$5)+(G72*'Reference RVU Shares'!$D$5)</f>
        <v>0.98165000000000002</v>
      </c>
      <c r="I72" s="130">
        <f>(E72*'Reference RVU Shares'!$B$6)+(F72*'Reference RVU Shares'!$C$6)+(G72*'Reference RVU Shares'!$D$6)</f>
        <v>0.95434999999999992</v>
      </c>
    </row>
    <row r="73" spans="1:9" x14ac:dyDescent="0.35">
      <c r="A73" s="31" t="s">
        <v>236</v>
      </c>
      <c r="B73" s="24" t="s">
        <v>237</v>
      </c>
      <c r="C73" s="24" t="s">
        <v>99</v>
      </c>
      <c r="D73" s="36" t="s">
        <v>426</v>
      </c>
      <c r="E73" s="22">
        <v>1</v>
      </c>
      <c r="F73" s="25">
        <v>0.97599999999999998</v>
      </c>
      <c r="G73" s="26">
        <v>0.88900000000000001</v>
      </c>
      <c r="H73" s="69">
        <f>(E73*'Reference RVU Shares'!$B$5)+(F73*'Reference RVU Shares'!$C$5)+(G73*'Reference RVU Shares'!$D$5)</f>
        <v>0.98812000000000011</v>
      </c>
      <c r="I73" s="130">
        <f>(E73*'Reference RVU Shares'!$B$6)+(F73*'Reference RVU Shares'!$C$6)+(G73*'Reference RVU Shares'!$D$6)</f>
        <v>0.97512999999999994</v>
      </c>
    </row>
    <row r="74" spans="1:9" x14ac:dyDescent="0.35">
      <c r="A74" s="31" t="s">
        <v>236</v>
      </c>
      <c r="B74" s="24" t="s">
        <v>237</v>
      </c>
      <c r="C74" s="24" t="s">
        <v>149</v>
      </c>
      <c r="D74" s="36" t="s">
        <v>461</v>
      </c>
      <c r="E74" s="22">
        <v>1</v>
      </c>
      <c r="F74" s="25">
        <v>0.85199999999999998</v>
      </c>
      <c r="G74" s="26">
        <v>0.82799999999999996</v>
      </c>
      <c r="H74" s="69">
        <f>(E74*'Reference RVU Shares'!$B$5)+(F74*'Reference RVU Shares'!$C$5)+(G74*'Reference RVU Shares'!$D$5)</f>
        <v>0.94724000000000008</v>
      </c>
      <c r="I74" s="130">
        <f>(E74*'Reference RVU Shares'!$B$6)+(F74*'Reference RVU Shares'!$C$6)+(G74*'Reference RVU Shares'!$D$6)</f>
        <v>0.85175999999999996</v>
      </c>
    </row>
    <row r="75" spans="1:9" x14ac:dyDescent="0.35">
      <c r="A75" s="31" t="s">
        <v>238</v>
      </c>
      <c r="B75" s="24" t="s">
        <v>443</v>
      </c>
      <c r="C75" s="24" t="s">
        <v>99</v>
      </c>
      <c r="D75" s="36" t="s">
        <v>444</v>
      </c>
      <c r="E75" s="22">
        <v>1</v>
      </c>
      <c r="F75" s="25">
        <v>1</v>
      </c>
      <c r="G75" s="26">
        <v>0.97699999999999998</v>
      </c>
      <c r="H75" s="69">
        <f>(E75*'Reference RVU Shares'!$B$5)+(F75*'Reference RVU Shares'!$C$5)+(G75*'Reference RVU Shares'!$D$5)</f>
        <v>0.99907999999999997</v>
      </c>
      <c r="I75" s="130">
        <f>(E75*'Reference RVU Shares'!$B$6)+(F75*'Reference RVU Shares'!$C$6)+(G75*'Reference RVU Shares'!$D$6)</f>
        <v>0.99976999999999994</v>
      </c>
    </row>
    <row r="76" spans="1:9" x14ac:dyDescent="0.35">
      <c r="A76" s="31" t="s">
        <v>239</v>
      </c>
      <c r="B76" s="24" t="s">
        <v>240</v>
      </c>
      <c r="C76" s="24" t="s">
        <v>98</v>
      </c>
      <c r="D76" s="36" t="s">
        <v>64</v>
      </c>
      <c r="E76" s="22">
        <v>1</v>
      </c>
      <c r="F76" s="25">
        <v>0.90800000000000003</v>
      </c>
      <c r="G76" s="26">
        <v>0.23499999999999999</v>
      </c>
      <c r="H76" s="69">
        <f>(E76*'Reference RVU Shares'!$B$5)+(F76*'Reference RVU Shares'!$C$5)+(G76*'Reference RVU Shares'!$D$5)</f>
        <v>0.94088000000000005</v>
      </c>
      <c r="I76" s="130">
        <f>(E76*'Reference RVU Shares'!$B$6)+(F76*'Reference RVU Shares'!$C$6)+(G76*'Reference RVU Shares'!$D$6)</f>
        <v>0.90127000000000002</v>
      </c>
    </row>
    <row r="77" spans="1:9" x14ac:dyDescent="0.35">
      <c r="A77" s="31" t="s">
        <v>241</v>
      </c>
      <c r="B77" s="24" t="s">
        <v>445</v>
      </c>
      <c r="C77" s="24" t="s">
        <v>98</v>
      </c>
      <c r="D77" s="36" t="s">
        <v>446</v>
      </c>
      <c r="E77" s="25">
        <v>1.0049999999999999</v>
      </c>
      <c r="F77" s="25">
        <v>1</v>
      </c>
      <c r="G77" s="26">
        <v>1.351</v>
      </c>
      <c r="H77" s="69">
        <f>(E77*'Reference RVU Shares'!$B$5)+(F77*'Reference RVU Shares'!$C$5)+(G77*'Reference RVU Shares'!$D$5)</f>
        <v>1.01729</v>
      </c>
      <c r="I77" s="130">
        <f>(E77*'Reference RVU Shares'!$B$6)+(F77*'Reference RVU Shares'!$C$6)+(G77*'Reference RVU Shares'!$D$6)</f>
        <v>1.0035099999999999</v>
      </c>
    </row>
    <row r="78" spans="1:9" x14ac:dyDescent="0.35">
      <c r="A78" s="31" t="s">
        <v>242</v>
      </c>
      <c r="B78" s="24" t="s">
        <v>243</v>
      </c>
      <c r="C78" s="24" t="s">
        <v>163</v>
      </c>
      <c r="D78" s="36" t="s">
        <v>65</v>
      </c>
      <c r="E78" s="22">
        <v>1</v>
      </c>
      <c r="F78" s="25">
        <v>1.038</v>
      </c>
      <c r="G78" s="26">
        <v>0.91700000000000004</v>
      </c>
      <c r="H78" s="69">
        <f>(E78*'Reference RVU Shares'!$B$5)+(F78*'Reference RVU Shares'!$C$5)+(G78*'Reference RVU Shares'!$D$5)</f>
        <v>1.0084600000000001</v>
      </c>
      <c r="I78" s="130">
        <f>(E78*'Reference RVU Shares'!$B$6)+(F78*'Reference RVU Shares'!$C$6)+(G78*'Reference RVU Shares'!$D$6)</f>
        <v>1.0367899999999999</v>
      </c>
    </row>
    <row r="79" spans="1:9" x14ac:dyDescent="0.35">
      <c r="A79" s="31" t="s">
        <v>244</v>
      </c>
      <c r="B79" s="24" t="s">
        <v>245</v>
      </c>
      <c r="C79" s="24" t="s">
        <v>99</v>
      </c>
      <c r="D79" s="36" t="s">
        <v>459</v>
      </c>
      <c r="E79" s="25">
        <v>1.0489999999999999</v>
      </c>
      <c r="F79" s="25">
        <v>1.1990000000000001</v>
      </c>
      <c r="G79" s="26">
        <v>0.95899999999999996</v>
      </c>
      <c r="H79" s="69">
        <f>(E79*'Reference RVU Shares'!$B$5)+(F79*'Reference RVU Shares'!$C$5)+(G79*'Reference RVU Shares'!$D$5)</f>
        <v>1.0918999999999999</v>
      </c>
      <c r="I79" s="130">
        <f>(E79*'Reference RVU Shares'!$B$6)+(F79*'Reference RVU Shares'!$C$6)+(G79*'Reference RVU Shares'!$D$6)</f>
        <v>1.1966000000000001</v>
      </c>
    </row>
    <row r="80" spans="1:9" x14ac:dyDescent="0.35">
      <c r="A80" s="31" t="s">
        <v>244</v>
      </c>
      <c r="B80" s="24" t="s">
        <v>245</v>
      </c>
      <c r="C80" s="24" t="s">
        <v>149</v>
      </c>
      <c r="D80" s="36" t="s">
        <v>460</v>
      </c>
      <c r="E80" s="25">
        <v>1.0369999999999999</v>
      </c>
      <c r="F80" s="25">
        <v>1.141</v>
      </c>
      <c r="G80" s="26">
        <v>0.95899999999999996</v>
      </c>
      <c r="H80" s="69">
        <f>(E80*'Reference RVU Shares'!$B$5)+(F80*'Reference RVU Shares'!$C$5)+(G80*'Reference RVU Shares'!$D$5)</f>
        <v>1.06612</v>
      </c>
      <c r="I80" s="130">
        <f>(E80*'Reference RVU Shares'!$B$6)+(F80*'Reference RVU Shares'!$C$6)+(G80*'Reference RVU Shares'!$D$6)</f>
        <v>1.1391800000000001</v>
      </c>
    </row>
    <row r="81" spans="1:9" x14ac:dyDescent="0.35">
      <c r="A81" s="31" t="s">
        <v>246</v>
      </c>
      <c r="B81" s="24" t="s">
        <v>247</v>
      </c>
      <c r="C81" s="24" t="s">
        <v>120</v>
      </c>
      <c r="D81" s="36" t="s">
        <v>66</v>
      </c>
      <c r="E81" s="22">
        <v>1</v>
      </c>
      <c r="F81" s="25">
        <v>0.89600000000000002</v>
      </c>
      <c r="G81" s="26">
        <v>1.1659999999999999</v>
      </c>
      <c r="H81" s="69">
        <f>(E81*'Reference RVU Shares'!$B$5)+(F81*'Reference RVU Shares'!$C$5)+(G81*'Reference RVU Shares'!$D$5)</f>
        <v>0.97440000000000004</v>
      </c>
      <c r="I81" s="130">
        <f>(E81*'Reference RVU Shares'!$B$6)+(F81*'Reference RVU Shares'!$C$6)+(G81*'Reference RVU Shares'!$D$6)</f>
        <v>0.89870000000000005</v>
      </c>
    </row>
    <row r="82" spans="1:9" x14ac:dyDescent="0.35">
      <c r="A82" s="31" t="s">
        <v>248</v>
      </c>
      <c r="B82" s="24" t="s">
        <v>249</v>
      </c>
      <c r="C82" s="24" t="s">
        <v>99</v>
      </c>
      <c r="D82" s="36" t="s">
        <v>458</v>
      </c>
      <c r="E82" s="25">
        <v>1.056</v>
      </c>
      <c r="F82" s="25">
        <v>1.2030000000000001</v>
      </c>
      <c r="G82" s="26">
        <v>2.0310000000000001</v>
      </c>
      <c r="H82" s="69">
        <f>(E82*'Reference RVU Shares'!$B$5)+(F82*'Reference RVU Shares'!$C$5)+(G82*'Reference RVU Shares'!$D$5)</f>
        <v>1.1405700000000001</v>
      </c>
      <c r="I82" s="130">
        <f>(E82*'Reference RVU Shares'!$B$6)+(F82*'Reference RVU Shares'!$C$6)+(G82*'Reference RVU Shares'!$D$6)</f>
        <v>1.2112800000000001</v>
      </c>
    </row>
    <row r="83" spans="1:9" x14ac:dyDescent="0.35">
      <c r="A83" s="31" t="s">
        <v>248</v>
      </c>
      <c r="B83" s="24" t="s">
        <v>249</v>
      </c>
      <c r="C83" s="24" t="s">
        <v>160</v>
      </c>
      <c r="D83" s="36" t="s">
        <v>450</v>
      </c>
      <c r="E83" s="25">
        <v>1.046</v>
      </c>
      <c r="F83" s="25">
        <v>1.2230000000000001</v>
      </c>
      <c r="G83" s="26">
        <v>2.702</v>
      </c>
      <c r="H83" s="69">
        <f>(E83*'Reference RVU Shares'!$B$5)+(F83*'Reference RVU Shares'!$C$5)+(G83*'Reference RVU Shares'!$D$5)</f>
        <v>1.1671100000000001</v>
      </c>
      <c r="I83" s="130">
        <f>(E83*'Reference RVU Shares'!$B$6)+(F83*'Reference RVU Shares'!$C$6)+(G83*'Reference RVU Shares'!$D$6)</f>
        <v>1.2377900000000002</v>
      </c>
    </row>
    <row r="84" spans="1:9" x14ac:dyDescent="0.35">
      <c r="A84" s="31" t="s">
        <v>248</v>
      </c>
      <c r="B84" s="24" t="s">
        <v>249</v>
      </c>
      <c r="C84" s="24" t="s">
        <v>145</v>
      </c>
      <c r="D84" s="36" t="s">
        <v>451</v>
      </c>
      <c r="E84" s="25">
        <v>1.0269999999999999</v>
      </c>
      <c r="F84" s="25">
        <v>1.105</v>
      </c>
      <c r="G84" s="26">
        <v>1.6459999999999999</v>
      </c>
      <c r="H84" s="69">
        <f>(E84*'Reference RVU Shares'!$B$5)+(F84*'Reference RVU Shares'!$C$5)+(G84*'Reference RVU Shares'!$D$5)</f>
        <v>1.0759399999999999</v>
      </c>
      <c r="I84" s="130">
        <f>(E84*'Reference RVU Shares'!$B$6)+(F84*'Reference RVU Shares'!$C$6)+(G84*'Reference RVU Shares'!$D$6)</f>
        <v>1.1104099999999999</v>
      </c>
    </row>
    <row r="85" spans="1:9" x14ac:dyDescent="0.35">
      <c r="A85" s="31" t="s">
        <v>250</v>
      </c>
      <c r="B85" s="24" t="s">
        <v>249</v>
      </c>
      <c r="C85" s="24" t="s">
        <v>147</v>
      </c>
      <c r="D85" s="36" t="s">
        <v>452</v>
      </c>
      <c r="E85" s="25">
        <v>1.056</v>
      </c>
      <c r="F85" s="25">
        <v>1.228</v>
      </c>
      <c r="G85" s="26">
        <v>2.661</v>
      </c>
      <c r="H85" s="69">
        <f>(E85*'Reference RVU Shares'!$B$5)+(F85*'Reference RVU Shares'!$C$5)+(G85*'Reference RVU Shares'!$D$5)</f>
        <v>1.1735200000000001</v>
      </c>
      <c r="I85" s="130">
        <f>(E85*'Reference RVU Shares'!$B$6)+(F85*'Reference RVU Shares'!$C$6)+(G85*'Reference RVU Shares'!$D$6)</f>
        <v>1.2423299999999999</v>
      </c>
    </row>
    <row r="86" spans="1:9" x14ac:dyDescent="0.35">
      <c r="A86" s="31" t="s">
        <v>251</v>
      </c>
      <c r="B86" s="24" t="s">
        <v>249</v>
      </c>
      <c r="C86" s="24" t="s">
        <v>149</v>
      </c>
      <c r="D86" s="36" t="s">
        <v>453</v>
      </c>
      <c r="E86" s="22">
        <v>1</v>
      </c>
      <c r="F86" s="25">
        <v>0.95499999999999996</v>
      </c>
      <c r="G86" s="26">
        <v>0.752</v>
      </c>
      <c r="H86" s="69">
        <f>(E86*'Reference RVU Shares'!$B$5)+(F86*'Reference RVU Shares'!$C$5)+(G86*'Reference RVU Shares'!$D$5)</f>
        <v>0.97613000000000005</v>
      </c>
      <c r="I86" s="130">
        <f>(E86*'Reference RVU Shares'!$B$6)+(F86*'Reference RVU Shares'!$C$6)+(G86*'Reference RVU Shares'!$D$6)</f>
        <v>0.95296999999999987</v>
      </c>
    </row>
    <row r="87" spans="1:9" x14ac:dyDescent="0.35">
      <c r="A87" s="31" t="s">
        <v>252</v>
      </c>
      <c r="B87" s="24" t="s">
        <v>253</v>
      </c>
      <c r="C87" s="24" t="s">
        <v>98</v>
      </c>
      <c r="D87" s="36" t="s">
        <v>67</v>
      </c>
      <c r="E87" s="22">
        <v>1</v>
      </c>
      <c r="F87" s="25">
        <v>0.92800000000000005</v>
      </c>
      <c r="G87" s="26">
        <v>0.81899999999999995</v>
      </c>
      <c r="H87" s="69">
        <f>(E87*'Reference RVU Shares'!$B$5)+(F87*'Reference RVU Shares'!$C$5)+(G87*'Reference RVU Shares'!$D$5)</f>
        <v>0.97044000000000008</v>
      </c>
      <c r="I87" s="130">
        <f>(E87*'Reference RVU Shares'!$B$6)+(F87*'Reference RVU Shares'!$C$6)+(G87*'Reference RVU Shares'!$D$6)</f>
        <v>0.92691000000000012</v>
      </c>
    </row>
    <row r="88" spans="1:9" x14ac:dyDescent="0.35">
      <c r="A88" s="31" t="s">
        <v>254</v>
      </c>
      <c r="B88" s="24" t="s">
        <v>441</v>
      </c>
      <c r="C88" s="24" t="s">
        <v>99</v>
      </c>
      <c r="D88" s="36" t="s">
        <v>442</v>
      </c>
      <c r="E88" s="22">
        <v>1</v>
      </c>
      <c r="F88" s="25">
        <v>1</v>
      </c>
      <c r="G88" s="26">
        <v>0.43099999999999999</v>
      </c>
      <c r="H88" s="69">
        <f>(E88*'Reference RVU Shares'!$B$5)+(F88*'Reference RVU Shares'!$C$5)+(G88*'Reference RVU Shares'!$D$5)</f>
        <v>0.97724</v>
      </c>
      <c r="I88" s="130">
        <f>(E88*'Reference RVU Shares'!$B$6)+(F88*'Reference RVU Shares'!$C$6)+(G88*'Reference RVU Shares'!$D$6)</f>
        <v>0.99431000000000003</v>
      </c>
    </row>
    <row r="89" spans="1:9" x14ac:dyDescent="0.35">
      <c r="A89" s="31" t="s">
        <v>255</v>
      </c>
      <c r="B89" s="24" t="s">
        <v>256</v>
      </c>
      <c r="C89" s="24" t="s">
        <v>98</v>
      </c>
      <c r="D89" s="36" t="s">
        <v>68</v>
      </c>
      <c r="E89" s="22">
        <v>1</v>
      </c>
      <c r="F89" s="25">
        <v>0.91300000000000003</v>
      </c>
      <c r="G89" s="26">
        <v>1.0940000000000001</v>
      </c>
      <c r="H89" s="69">
        <f>(E89*'Reference RVU Shares'!$B$5)+(F89*'Reference RVU Shares'!$C$5)+(G89*'Reference RVU Shares'!$D$5)</f>
        <v>0.97679000000000005</v>
      </c>
      <c r="I89" s="130">
        <f>(E89*'Reference RVU Shares'!$B$6)+(F89*'Reference RVU Shares'!$C$6)+(G89*'Reference RVU Shares'!$D$6)</f>
        <v>0.91481000000000001</v>
      </c>
    </row>
    <row r="90" spans="1:9" x14ac:dyDescent="0.35">
      <c r="A90" s="31" t="s">
        <v>257</v>
      </c>
      <c r="B90" s="24" t="s">
        <v>258</v>
      </c>
      <c r="C90" s="24" t="s">
        <v>98</v>
      </c>
      <c r="D90" s="36" t="s">
        <v>69</v>
      </c>
      <c r="E90" s="22">
        <v>1</v>
      </c>
      <c r="F90" s="25">
        <v>0.88100000000000001</v>
      </c>
      <c r="G90" s="26">
        <v>0.78200000000000003</v>
      </c>
      <c r="H90" s="69">
        <f>(E90*'Reference RVU Shares'!$B$5)+(F90*'Reference RVU Shares'!$C$5)+(G90*'Reference RVU Shares'!$D$5)</f>
        <v>0.95439000000000007</v>
      </c>
      <c r="I90" s="130">
        <f>(E90*'Reference RVU Shares'!$B$6)+(F90*'Reference RVU Shares'!$C$6)+(G90*'Reference RVU Shares'!$D$6)</f>
        <v>0.88001000000000007</v>
      </c>
    </row>
    <row r="91" spans="1:9" x14ac:dyDescent="0.35">
      <c r="A91" s="31" t="s">
        <v>259</v>
      </c>
      <c r="B91" s="24" t="s">
        <v>260</v>
      </c>
      <c r="C91" s="24" t="s">
        <v>99</v>
      </c>
      <c r="D91" s="36" t="s">
        <v>454</v>
      </c>
      <c r="E91" s="25">
        <v>1.022</v>
      </c>
      <c r="F91" s="25">
        <v>1.0629999999999999</v>
      </c>
      <c r="G91" s="26">
        <v>0.53500000000000003</v>
      </c>
      <c r="H91" s="69">
        <f>(E91*'Reference RVU Shares'!$B$5)+(F91*'Reference RVU Shares'!$C$5)+(G91*'Reference RVU Shares'!$D$5)</f>
        <v>1.0152300000000001</v>
      </c>
      <c r="I91" s="130">
        <f>(E91*'Reference RVU Shares'!$B$6)+(F91*'Reference RVU Shares'!$C$6)+(G91*'Reference RVU Shares'!$D$6)</f>
        <v>1.05772</v>
      </c>
    </row>
    <row r="92" spans="1:9" x14ac:dyDescent="0.35">
      <c r="A92" s="31" t="s">
        <v>259</v>
      </c>
      <c r="B92" s="24" t="s">
        <v>260</v>
      </c>
      <c r="C92" s="24" t="s">
        <v>149</v>
      </c>
      <c r="D92" s="36" t="s">
        <v>455</v>
      </c>
      <c r="E92" s="22">
        <v>1</v>
      </c>
      <c r="F92" s="25">
        <v>0.94699999999999995</v>
      </c>
      <c r="G92" s="26">
        <v>0.53500000000000003</v>
      </c>
      <c r="H92" s="69">
        <f>(E92*'Reference RVU Shares'!$B$5)+(F92*'Reference RVU Shares'!$C$5)+(G92*'Reference RVU Shares'!$D$5)</f>
        <v>0.96496999999999999</v>
      </c>
      <c r="I92" s="130">
        <f>(E92*'Reference RVU Shares'!$B$6)+(F92*'Reference RVU Shares'!$C$6)+(G92*'Reference RVU Shares'!$D$6)</f>
        <v>0.94287999999999994</v>
      </c>
    </row>
    <row r="93" spans="1:9" x14ac:dyDescent="0.35">
      <c r="A93" s="31" t="s">
        <v>261</v>
      </c>
      <c r="B93" s="24" t="s">
        <v>262</v>
      </c>
      <c r="C93" s="24" t="s">
        <v>99</v>
      </c>
      <c r="D93" s="36" t="s">
        <v>457</v>
      </c>
      <c r="E93" s="25">
        <v>1.022</v>
      </c>
      <c r="F93" s="25">
        <v>1.083</v>
      </c>
      <c r="G93" s="26">
        <v>1.1990000000000001</v>
      </c>
      <c r="H93" s="69">
        <f>(E93*'Reference RVU Shares'!$B$5)+(F93*'Reference RVU Shares'!$C$5)+(G93*'Reference RVU Shares'!$D$5)</f>
        <v>1.04799</v>
      </c>
      <c r="I93" s="130">
        <f>(E93*'Reference RVU Shares'!$B$6)+(F93*'Reference RVU Shares'!$C$6)+(G93*'Reference RVU Shares'!$D$6)</f>
        <v>1.0841599999999998</v>
      </c>
    </row>
    <row r="94" spans="1:9" x14ac:dyDescent="0.35">
      <c r="A94" s="31" t="s">
        <v>261</v>
      </c>
      <c r="B94" s="24" t="s">
        <v>262</v>
      </c>
      <c r="C94" s="24" t="s">
        <v>149</v>
      </c>
      <c r="D94" s="36" t="s">
        <v>456</v>
      </c>
      <c r="E94" s="22">
        <v>1</v>
      </c>
      <c r="F94" s="25">
        <v>0.93899999999999995</v>
      </c>
      <c r="G94" s="26">
        <v>0.88800000000000001</v>
      </c>
      <c r="H94" s="69">
        <f>(E94*'Reference RVU Shares'!$B$5)+(F94*'Reference RVU Shares'!$C$5)+(G94*'Reference RVU Shares'!$D$5)</f>
        <v>0.97660999999999998</v>
      </c>
      <c r="I94" s="130">
        <f>(E94*'Reference RVU Shares'!$B$6)+(F94*'Reference RVU Shares'!$C$6)+(G94*'Reference RVU Shares'!$D$6)</f>
        <v>0.93848999999999994</v>
      </c>
    </row>
    <row r="95" spans="1:9" x14ac:dyDescent="0.35">
      <c r="A95" s="31" t="s">
        <v>263</v>
      </c>
      <c r="B95" s="24" t="s">
        <v>264</v>
      </c>
      <c r="C95" s="24" t="s">
        <v>170</v>
      </c>
      <c r="D95" s="36" t="s">
        <v>70</v>
      </c>
      <c r="E95" s="22">
        <v>1</v>
      </c>
      <c r="F95" s="25">
        <v>1.008</v>
      </c>
      <c r="G95" s="26">
        <v>0.98599999999999999</v>
      </c>
      <c r="H95" s="69">
        <f>(E95*'Reference RVU Shares'!$B$5)+(F95*'Reference RVU Shares'!$C$5)+(G95*'Reference RVU Shares'!$D$5)</f>
        <v>1.0019199999999999</v>
      </c>
      <c r="I95" s="130">
        <f>(E95*'Reference RVU Shares'!$B$6)+(F95*'Reference RVU Shares'!$C$6)+(G95*'Reference RVU Shares'!$D$6)</f>
        <v>1.0077800000000001</v>
      </c>
    </row>
    <row r="96" spans="1:9" x14ac:dyDescent="0.35">
      <c r="A96" s="31" t="s">
        <v>265</v>
      </c>
      <c r="B96" s="24" t="s">
        <v>266</v>
      </c>
      <c r="C96" s="24" t="s">
        <v>99</v>
      </c>
      <c r="D96" s="36" t="s">
        <v>71</v>
      </c>
      <c r="E96" s="25">
        <v>1.0209999999999999</v>
      </c>
      <c r="F96" s="25">
        <v>1.048</v>
      </c>
      <c r="G96" s="26">
        <v>0.98099999999999998</v>
      </c>
      <c r="H96" s="69">
        <f>(E96*'Reference RVU Shares'!$B$5)+(F96*'Reference RVU Shares'!$C$5)+(G96*'Reference RVU Shares'!$D$5)</f>
        <v>1.0277699999999999</v>
      </c>
      <c r="I96" s="130">
        <f>(E96*'Reference RVU Shares'!$B$6)+(F96*'Reference RVU Shares'!$C$6)+(G96*'Reference RVU Shares'!$D$6)</f>
        <v>1.0473300000000001</v>
      </c>
    </row>
    <row r="97" spans="1:9" x14ac:dyDescent="0.35">
      <c r="A97" s="31" t="s">
        <v>267</v>
      </c>
      <c r="B97" s="24" t="s">
        <v>268</v>
      </c>
      <c r="C97" s="24" t="s">
        <v>99</v>
      </c>
      <c r="D97" s="36" t="s">
        <v>72</v>
      </c>
      <c r="E97" s="22">
        <v>1</v>
      </c>
      <c r="F97" s="25">
        <v>0.90300000000000002</v>
      </c>
      <c r="G97" s="26">
        <v>0.69499999999999995</v>
      </c>
      <c r="H97" s="69">
        <f>(E97*'Reference RVU Shares'!$B$5)+(F97*'Reference RVU Shares'!$C$5)+(G97*'Reference RVU Shares'!$D$5)</f>
        <v>0.95773000000000008</v>
      </c>
      <c r="I97" s="130">
        <f>(E97*'Reference RVU Shares'!$B$6)+(F97*'Reference RVU Shares'!$C$6)+(G97*'Reference RVU Shares'!$D$6)</f>
        <v>0.90092000000000005</v>
      </c>
    </row>
    <row r="98" spans="1:9" x14ac:dyDescent="0.35">
      <c r="A98" s="31" t="s">
        <v>269</v>
      </c>
      <c r="B98" s="24" t="s">
        <v>427</v>
      </c>
      <c r="C98" s="24" t="s">
        <v>160</v>
      </c>
      <c r="D98" s="36" t="s">
        <v>428</v>
      </c>
      <c r="E98" s="22">
        <v>1</v>
      </c>
      <c r="F98" s="25">
        <v>1</v>
      </c>
      <c r="G98" s="26">
        <v>0.34699999999999998</v>
      </c>
      <c r="H98" s="69">
        <f>(E98*'Reference RVU Shares'!$B$5)+(F98*'Reference RVU Shares'!$C$5)+(G98*'Reference RVU Shares'!$D$5)</f>
        <v>0.97387999999999997</v>
      </c>
      <c r="I98" s="130">
        <f>(E98*'Reference RVU Shares'!$B$6)+(F98*'Reference RVU Shares'!$C$6)+(G98*'Reference RVU Shares'!$D$6)</f>
        <v>0.99346999999999996</v>
      </c>
    </row>
    <row r="99" spans="1:9" x14ac:dyDescent="0.35">
      <c r="A99" s="31" t="s">
        <v>270</v>
      </c>
      <c r="B99" s="24" t="s">
        <v>271</v>
      </c>
      <c r="C99" s="24" t="s">
        <v>171</v>
      </c>
      <c r="D99" s="36" t="s">
        <v>73</v>
      </c>
      <c r="E99" s="22">
        <v>1</v>
      </c>
      <c r="F99" s="25">
        <v>0.89200000000000002</v>
      </c>
      <c r="G99" s="26">
        <v>0.49199999999999999</v>
      </c>
      <c r="H99" s="69">
        <f>(E99*'Reference RVU Shares'!$B$5)+(F99*'Reference RVU Shares'!$C$5)+(G99*'Reference RVU Shares'!$D$5)</f>
        <v>0.94620000000000004</v>
      </c>
      <c r="I99" s="130">
        <f>(E99*'Reference RVU Shares'!$B$6)+(F99*'Reference RVU Shares'!$C$6)+(G99*'Reference RVU Shares'!$D$6)</f>
        <v>0.88800000000000001</v>
      </c>
    </row>
    <row r="100" spans="1:9" x14ac:dyDescent="0.35">
      <c r="A100" s="31" t="s">
        <v>272</v>
      </c>
      <c r="B100" s="24" t="s">
        <v>273</v>
      </c>
      <c r="C100" s="24" t="s">
        <v>172</v>
      </c>
      <c r="D100" s="36" t="s">
        <v>429</v>
      </c>
      <c r="E100" s="25">
        <v>1</v>
      </c>
      <c r="F100" s="25">
        <v>1.0589999999999999</v>
      </c>
      <c r="G100" s="26">
        <v>0.53900000000000003</v>
      </c>
      <c r="H100" s="69">
        <f>(E100*'Reference RVU Shares'!$B$5)+(F100*'Reference RVU Shares'!$C$5)+(G100*'Reference RVU Shares'!$D$5)</f>
        <v>0.99985000000000002</v>
      </c>
      <c r="I100" s="130">
        <f>(E100*'Reference RVU Shares'!$B$6)+(F100*'Reference RVU Shares'!$C$6)+(G100*'Reference RVU Shares'!$D$6)</f>
        <v>1.0537999999999998</v>
      </c>
    </row>
    <row r="101" spans="1:9" x14ac:dyDescent="0.35">
      <c r="A101" s="31" t="s">
        <v>272</v>
      </c>
      <c r="B101" s="24" t="s">
        <v>273</v>
      </c>
      <c r="C101" s="24" t="s">
        <v>170</v>
      </c>
      <c r="D101" s="36" t="s">
        <v>430</v>
      </c>
      <c r="E101" s="22">
        <v>1</v>
      </c>
      <c r="F101" s="25">
        <v>0.94399999999999995</v>
      </c>
      <c r="G101" s="26">
        <v>0.55000000000000004</v>
      </c>
      <c r="H101" s="69">
        <f>(E101*'Reference RVU Shares'!$B$5)+(F101*'Reference RVU Shares'!$C$5)+(G101*'Reference RVU Shares'!$D$5)</f>
        <v>0.96463999999999994</v>
      </c>
      <c r="I101" s="130">
        <f>(E101*'Reference RVU Shares'!$B$6)+(F101*'Reference RVU Shares'!$C$6)+(G101*'Reference RVU Shares'!$D$6)</f>
        <v>0.9400599999999999</v>
      </c>
    </row>
    <row r="102" spans="1:9" x14ac:dyDescent="0.35">
      <c r="A102" s="31" t="s">
        <v>272</v>
      </c>
      <c r="B102" s="24" t="s">
        <v>273</v>
      </c>
      <c r="C102" s="24" t="s">
        <v>128</v>
      </c>
      <c r="D102" s="36" t="s">
        <v>431</v>
      </c>
      <c r="E102" s="25">
        <v>1.032</v>
      </c>
      <c r="F102" s="25">
        <v>1.0229999999999999</v>
      </c>
      <c r="G102" s="26">
        <v>0.55000000000000004</v>
      </c>
      <c r="H102" s="69">
        <f>(E102*'Reference RVU Shares'!$B$5)+(F102*'Reference RVU Shares'!$C$5)+(G102*'Reference RVU Shares'!$D$5)</f>
        <v>1.00993</v>
      </c>
      <c r="I102" s="130">
        <f>(E102*'Reference RVU Shares'!$B$6)+(F102*'Reference RVU Shares'!$C$6)+(G102*'Reference RVU Shares'!$D$6)</f>
        <v>1.01827</v>
      </c>
    </row>
    <row r="103" spans="1:9" x14ac:dyDescent="0.35">
      <c r="A103" s="31" t="s">
        <v>272</v>
      </c>
      <c r="B103" s="24" t="s">
        <v>273</v>
      </c>
      <c r="C103" s="24" t="s">
        <v>176</v>
      </c>
      <c r="D103" s="36" t="s">
        <v>432</v>
      </c>
      <c r="E103" s="25">
        <v>1.0229999999999999</v>
      </c>
      <c r="F103" s="25">
        <v>1.026</v>
      </c>
      <c r="G103" s="26">
        <v>0.54600000000000004</v>
      </c>
      <c r="H103" s="69">
        <f>(E103*'Reference RVU Shares'!$B$5)+(F103*'Reference RVU Shares'!$C$5)+(G103*'Reference RVU Shares'!$D$5)</f>
        <v>1.00485</v>
      </c>
      <c r="I103" s="130">
        <f>(E103*'Reference RVU Shares'!$B$6)+(F103*'Reference RVU Shares'!$C$6)+(G103*'Reference RVU Shares'!$D$6)</f>
        <v>1.0212000000000001</v>
      </c>
    </row>
    <row r="104" spans="1:9" x14ac:dyDescent="0.35">
      <c r="A104" s="31" t="s">
        <v>272</v>
      </c>
      <c r="B104" s="24" t="s">
        <v>273</v>
      </c>
      <c r="C104" s="24" t="s">
        <v>178</v>
      </c>
      <c r="D104" s="36" t="s">
        <v>433</v>
      </c>
      <c r="E104" s="25">
        <v>1.016</v>
      </c>
      <c r="F104" s="25">
        <v>0.995</v>
      </c>
      <c r="G104" s="26">
        <v>0.53900000000000003</v>
      </c>
      <c r="H104" s="69">
        <f>(E104*'Reference RVU Shares'!$B$5)+(F104*'Reference RVU Shares'!$C$5)+(G104*'Reference RVU Shares'!$D$5)</f>
        <v>0.99041000000000001</v>
      </c>
      <c r="I104" s="130">
        <f>(E104*'Reference RVU Shares'!$B$6)+(F104*'Reference RVU Shares'!$C$6)+(G104*'Reference RVU Shares'!$D$6)</f>
        <v>0.99043999999999999</v>
      </c>
    </row>
    <row r="105" spans="1:9" x14ac:dyDescent="0.35">
      <c r="A105" s="31" t="s">
        <v>272</v>
      </c>
      <c r="B105" s="24" t="s">
        <v>273</v>
      </c>
      <c r="C105" s="24" t="s">
        <v>155</v>
      </c>
      <c r="D105" s="36" t="s">
        <v>434</v>
      </c>
      <c r="E105" s="25">
        <v>1.032</v>
      </c>
      <c r="F105" s="25">
        <v>1.026</v>
      </c>
      <c r="G105" s="26">
        <v>0.55000000000000004</v>
      </c>
      <c r="H105" s="69">
        <f>(E105*'Reference RVU Shares'!$B$5)+(F105*'Reference RVU Shares'!$C$5)+(G105*'Reference RVU Shares'!$D$5)</f>
        <v>1.0108600000000001</v>
      </c>
      <c r="I105" s="130">
        <f>(E105*'Reference RVU Shares'!$B$6)+(F105*'Reference RVU Shares'!$C$6)+(G105*'Reference RVU Shares'!$D$6)</f>
        <v>1.0212400000000001</v>
      </c>
    </row>
    <row r="106" spans="1:9" x14ac:dyDescent="0.35">
      <c r="A106" s="31" t="s">
        <v>272</v>
      </c>
      <c r="B106" s="24" t="s">
        <v>273</v>
      </c>
      <c r="C106" s="24" t="s">
        <v>181</v>
      </c>
      <c r="D106" s="36" t="s">
        <v>435</v>
      </c>
      <c r="E106" s="25">
        <v>1.032</v>
      </c>
      <c r="F106" s="25">
        <v>1.0289999999999999</v>
      </c>
      <c r="G106" s="26">
        <v>0.9</v>
      </c>
      <c r="H106" s="69">
        <f>(E106*'Reference RVU Shares'!$B$5)+(F106*'Reference RVU Shares'!$C$5)+(G106*'Reference RVU Shares'!$D$5)</f>
        <v>1.02579</v>
      </c>
      <c r="I106" s="130">
        <f>(E106*'Reference RVU Shares'!$B$6)+(F106*'Reference RVU Shares'!$C$6)+(G106*'Reference RVU Shares'!$D$6)</f>
        <v>1.0277099999999999</v>
      </c>
    </row>
    <row r="107" spans="1:9" x14ac:dyDescent="0.35">
      <c r="A107" s="31" t="s">
        <v>272</v>
      </c>
      <c r="B107" s="24" t="s">
        <v>273</v>
      </c>
      <c r="C107" s="24" t="s">
        <v>149</v>
      </c>
      <c r="D107" s="36" t="s">
        <v>436</v>
      </c>
      <c r="E107" s="22">
        <v>1</v>
      </c>
      <c r="F107" s="25">
        <v>0.95499999999999996</v>
      </c>
      <c r="G107" s="26">
        <v>0.58399999999999996</v>
      </c>
      <c r="H107" s="69">
        <f>(E107*'Reference RVU Shares'!$B$5)+(F107*'Reference RVU Shares'!$C$5)+(G107*'Reference RVU Shares'!$D$5)</f>
        <v>0.9694100000000001</v>
      </c>
      <c r="I107" s="130">
        <f>(E107*'Reference RVU Shares'!$B$6)+(F107*'Reference RVU Shares'!$C$6)+(G107*'Reference RVU Shares'!$D$6)</f>
        <v>0.95128999999999986</v>
      </c>
    </row>
    <row r="108" spans="1:9" x14ac:dyDescent="0.35">
      <c r="A108" s="31" t="s">
        <v>274</v>
      </c>
      <c r="B108" s="24" t="s">
        <v>275</v>
      </c>
      <c r="C108" s="24" t="s">
        <v>128</v>
      </c>
      <c r="D108" s="36" t="s">
        <v>74</v>
      </c>
      <c r="E108" s="22">
        <v>1</v>
      </c>
      <c r="F108" s="25">
        <v>0.91900000000000004</v>
      </c>
      <c r="G108" s="26">
        <v>0.79900000000000004</v>
      </c>
      <c r="H108" s="69">
        <f>(E108*'Reference RVU Shares'!$B$5)+(F108*'Reference RVU Shares'!$C$5)+(G108*'Reference RVU Shares'!$D$5)</f>
        <v>0.96684999999999999</v>
      </c>
      <c r="I108" s="130">
        <f>(E108*'Reference RVU Shares'!$B$6)+(F108*'Reference RVU Shares'!$C$6)+(G108*'Reference RVU Shares'!$D$6)</f>
        <v>0.91780000000000006</v>
      </c>
    </row>
    <row r="109" spans="1:9" x14ac:dyDescent="0.35">
      <c r="A109" s="31" t="s">
        <v>276</v>
      </c>
      <c r="B109" s="24" t="s">
        <v>277</v>
      </c>
      <c r="C109" s="24" t="s">
        <v>183</v>
      </c>
      <c r="D109" s="36" t="s">
        <v>75</v>
      </c>
      <c r="E109" s="22">
        <v>1</v>
      </c>
      <c r="F109" s="25">
        <v>1.0009999999999999</v>
      </c>
      <c r="G109" s="26">
        <v>0.56899999999999995</v>
      </c>
      <c r="H109" s="69">
        <f>(E109*'Reference RVU Shares'!$B$5)+(F109*'Reference RVU Shares'!$C$5)+(G109*'Reference RVU Shares'!$D$5)</f>
        <v>0.98307</v>
      </c>
      <c r="I109" s="130">
        <f>(E109*'Reference RVU Shares'!$B$6)+(F109*'Reference RVU Shares'!$C$6)+(G109*'Reference RVU Shares'!$D$6)</f>
        <v>0.9966799999999999</v>
      </c>
    </row>
    <row r="110" spans="1:9" x14ac:dyDescent="0.35">
      <c r="A110" s="31" t="s">
        <v>278</v>
      </c>
      <c r="B110" s="24" t="s">
        <v>279</v>
      </c>
      <c r="C110" s="24" t="s">
        <v>98</v>
      </c>
      <c r="D110" s="36" t="s">
        <v>77</v>
      </c>
      <c r="E110" s="22">
        <v>1</v>
      </c>
      <c r="F110" s="25">
        <v>0.995</v>
      </c>
      <c r="G110" s="26">
        <v>0.89700000000000002</v>
      </c>
      <c r="H110" s="69">
        <f>(E110*'Reference RVU Shares'!$B$5)+(F110*'Reference RVU Shares'!$C$5)+(G110*'Reference RVU Shares'!$D$5)</f>
        <v>0.99433000000000005</v>
      </c>
      <c r="I110" s="130">
        <f>(E110*'Reference RVU Shares'!$B$6)+(F110*'Reference RVU Shares'!$C$6)+(G110*'Reference RVU Shares'!$D$6)</f>
        <v>0.99402000000000001</v>
      </c>
    </row>
    <row r="111" spans="1:9" x14ac:dyDescent="0.35">
      <c r="A111" s="31" t="s">
        <v>263</v>
      </c>
      <c r="B111" s="24" t="s">
        <v>280</v>
      </c>
      <c r="C111" s="24" t="s">
        <v>183</v>
      </c>
      <c r="D111" s="36" t="s">
        <v>76</v>
      </c>
      <c r="E111" s="22">
        <v>1</v>
      </c>
      <c r="F111" s="25">
        <v>1.008</v>
      </c>
      <c r="G111" s="26">
        <v>0.98599999999999999</v>
      </c>
      <c r="H111" s="69">
        <f>(E111*'Reference RVU Shares'!$B$5)+(F111*'Reference RVU Shares'!$C$5)+(G111*'Reference RVU Shares'!$D$5)</f>
        <v>1.0019199999999999</v>
      </c>
      <c r="I111" s="130">
        <f>(E111*'Reference RVU Shares'!$B$6)+(F111*'Reference RVU Shares'!$C$6)+(G111*'Reference RVU Shares'!$D$6)</f>
        <v>1.0077800000000001</v>
      </c>
    </row>
    <row r="112" spans="1:9" x14ac:dyDescent="0.35">
      <c r="A112" s="31" t="s">
        <v>281</v>
      </c>
      <c r="B112" s="24" t="s">
        <v>282</v>
      </c>
      <c r="C112" s="24" t="s">
        <v>160</v>
      </c>
      <c r="D112" s="36" t="s">
        <v>437</v>
      </c>
      <c r="E112" s="25">
        <v>1.036</v>
      </c>
      <c r="F112" s="25">
        <v>1.194</v>
      </c>
      <c r="G112" s="26">
        <v>0.77600000000000002</v>
      </c>
      <c r="H112" s="69">
        <f>(E112*'Reference RVU Shares'!$B$5)+(F112*'Reference RVU Shares'!$C$5)+(G112*'Reference RVU Shares'!$D$5)</f>
        <v>1.0745799999999999</v>
      </c>
      <c r="I112" s="130">
        <f>(E112*'Reference RVU Shares'!$B$6)+(F112*'Reference RVU Shares'!$C$6)+(G112*'Reference RVU Shares'!$D$6)</f>
        <v>1.1898199999999999</v>
      </c>
    </row>
    <row r="113" spans="1:9" x14ac:dyDescent="0.35">
      <c r="A113" s="31" t="s">
        <v>281</v>
      </c>
      <c r="B113" s="24" t="s">
        <v>282</v>
      </c>
      <c r="C113" s="24" t="s">
        <v>149</v>
      </c>
      <c r="D113" s="36" t="s">
        <v>438</v>
      </c>
      <c r="E113" s="22">
        <v>1</v>
      </c>
      <c r="F113" s="25">
        <v>1.014</v>
      </c>
      <c r="G113" s="26">
        <v>0.74399999999999999</v>
      </c>
      <c r="H113" s="69">
        <f>(E113*'Reference RVU Shares'!$B$5)+(F113*'Reference RVU Shares'!$C$5)+(G113*'Reference RVU Shares'!$D$5)</f>
        <v>0.99409999999999998</v>
      </c>
      <c r="I113" s="130">
        <f>(E113*'Reference RVU Shares'!$B$6)+(F113*'Reference RVU Shares'!$C$6)+(G113*'Reference RVU Shares'!$D$6)</f>
        <v>1.0112999999999999</v>
      </c>
    </row>
    <row r="114" spans="1:9" x14ac:dyDescent="0.35">
      <c r="A114" s="31" t="s">
        <v>283</v>
      </c>
      <c r="B114" s="24" t="s">
        <v>284</v>
      </c>
      <c r="C114" s="24" t="s">
        <v>151</v>
      </c>
      <c r="D114" s="36" t="s">
        <v>78</v>
      </c>
      <c r="E114" s="22">
        <v>1</v>
      </c>
      <c r="F114" s="25">
        <v>0.85799999999999998</v>
      </c>
      <c r="G114" s="26">
        <v>1.198</v>
      </c>
      <c r="H114" s="69">
        <f>(E114*'Reference RVU Shares'!$B$5)+(F114*'Reference RVU Shares'!$C$5)+(G114*'Reference RVU Shares'!$D$5)</f>
        <v>0.96389999999999998</v>
      </c>
      <c r="I114" s="130">
        <f>(E114*'Reference RVU Shares'!$B$6)+(F114*'Reference RVU Shares'!$C$6)+(G114*'Reference RVU Shares'!$D$6)</f>
        <v>0.86139999999999994</v>
      </c>
    </row>
    <row r="115" spans="1:9" x14ac:dyDescent="0.35">
      <c r="A115" s="31" t="s">
        <v>285</v>
      </c>
      <c r="B115" s="24" t="s">
        <v>286</v>
      </c>
      <c r="C115" s="24" t="s">
        <v>98</v>
      </c>
      <c r="D115" s="36" t="s">
        <v>79</v>
      </c>
      <c r="E115" s="22">
        <v>1</v>
      </c>
      <c r="F115" s="25">
        <v>0.94199999999999995</v>
      </c>
      <c r="G115" s="26">
        <v>0.29599999999999999</v>
      </c>
      <c r="H115" s="69">
        <f>(E115*'Reference RVU Shares'!$B$5)+(F115*'Reference RVU Shares'!$C$5)+(G115*'Reference RVU Shares'!$D$5)</f>
        <v>0.95386000000000004</v>
      </c>
      <c r="I115" s="130">
        <f>(E115*'Reference RVU Shares'!$B$6)+(F115*'Reference RVU Shares'!$C$6)+(G115*'Reference RVU Shares'!$D$6)</f>
        <v>0.93553999999999993</v>
      </c>
    </row>
    <row r="116" spans="1:9" ht="15" thickBot="1" x14ac:dyDescent="0.4">
      <c r="A116" s="32" t="s">
        <v>287</v>
      </c>
      <c r="B116" s="27" t="s">
        <v>439</v>
      </c>
      <c r="C116" s="27" t="s">
        <v>185</v>
      </c>
      <c r="D116" s="37" t="s">
        <v>440</v>
      </c>
      <c r="E116" s="181">
        <v>1</v>
      </c>
      <c r="F116" s="28">
        <v>1</v>
      </c>
      <c r="G116" s="29">
        <v>0.84099999999999997</v>
      </c>
      <c r="H116" s="135">
        <f>(E116*'Reference RVU Shares'!$B$5)+(F116*'Reference RVU Shares'!$C$5)+(G116*'Reference RVU Shares'!$D$5)</f>
        <v>0.99363999999999997</v>
      </c>
      <c r="I116" s="136">
        <f>(E116*'Reference RVU Shares'!$B$6)+(F116*'Reference RVU Shares'!$C$6)+(G116*'Reference RVU Shares'!$D$6)</f>
        <v>0.99841000000000002</v>
      </c>
    </row>
    <row r="117" spans="1:9" x14ac:dyDescent="0.35">
      <c r="A117" s="38" t="s">
        <v>290</v>
      </c>
      <c r="B117" s="39"/>
      <c r="C117" s="40"/>
      <c r="D117" s="40"/>
      <c r="E117" s="40"/>
      <c r="F117" s="40"/>
      <c r="G117" s="40"/>
    </row>
    <row r="118" spans="1:9" x14ac:dyDescent="0.35">
      <c r="A118" s="41" t="s">
        <v>291</v>
      </c>
      <c r="B118" s="41"/>
      <c r="C118" s="40"/>
      <c r="D118" s="40"/>
      <c r="E118" s="40"/>
      <c r="F118" s="40"/>
      <c r="G118" s="40"/>
    </row>
    <row r="119" spans="1:9" x14ac:dyDescent="0.35">
      <c r="A119" s="41" t="s">
        <v>292</v>
      </c>
      <c r="B119" s="41"/>
      <c r="C119" s="40"/>
      <c r="D119" s="40"/>
      <c r="E119" s="40"/>
      <c r="F119" s="40"/>
      <c r="G119" s="40"/>
    </row>
    <row r="120" spans="1:9" x14ac:dyDescent="0.35">
      <c r="A120" s="41" t="s">
        <v>293</v>
      </c>
      <c r="B120" s="41"/>
      <c r="C120" s="40"/>
      <c r="D120" s="40"/>
      <c r="E120" s="40"/>
      <c r="F120" s="40"/>
      <c r="G120" s="40"/>
    </row>
    <row r="121" spans="1:9" x14ac:dyDescent="0.35">
      <c r="A121" s="41" t="s">
        <v>294</v>
      </c>
      <c r="B121" s="41"/>
      <c r="C121" s="40"/>
      <c r="D121" s="40"/>
      <c r="E121" s="40"/>
      <c r="F121" s="40"/>
      <c r="G121" s="40"/>
    </row>
    <row r="122" spans="1:9" x14ac:dyDescent="0.35">
      <c r="A122" s="41" t="s">
        <v>295</v>
      </c>
      <c r="B122" s="41"/>
      <c r="C122" s="40"/>
      <c r="D122" s="40"/>
      <c r="E122" s="40"/>
      <c r="F122" s="40"/>
      <c r="G122" s="40"/>
    </row>
    <row r="123" spans="1:9" x14ac:dyDescent="0.35">
      <c r="A123" s="41" t="s">
        <v>296</v>
      </c>
      <c r="B123" s="41"/>
      <c r="C123" s="40"/>
      <c r="D123" s="40"/>
      <c r="E123" s="40"/>
      <c r="F123" s="40"/>
      <c r="G123" s="40"/>
    </row>
    <row r="124" spans="1:9" x14ac:dyDescent="0.35">
      <c r="A124" s="137" t="s">
        <v>366</v>
      </c>
      <c r="B124" s="18"/>
      <c r="C124" s="18"/>
      <c r="D124" s="18"/>
    </row>
  </sheetData>
  <mergeCells count="1">
    <mergeCell ref="A2: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C3AAA-EBDA-424E-946B-10AFFE766774}">
  <dimension ref="A1:I2246"/>
  <sheetViews>
    <sheetView topLeftCell="A32" zoomScale="80" zoomScaleNormal="80" workbookViewId="0">
      <selection activeCell="A42" sqref="A42"/>
    </sheetView>
  </sheetViews>
  <sheetFormatPr defaultRowHeight="14.5" x14ac:dyDescent="0.35"/>
  <cols>
    <col min="1" max="1" width="99.1796875" style="5" customWidth="1"/>
    <col min="2" max="2" width="57.1796875" style="5" customWidth="1"/>
    <col min="5" max="5" width="8.7265625" customWidth="1"/>
    <col min="6" max="9" width="8.7265625" style="61"/>
  </cols>
  <sheetData>
    <row r="1" spans="1:2" s="61" customFormat="1" x14ac:dyDescent="0.35">
      <c r="A1" s="220" t="s">
        <v>657</v>
      </c>
      <c r="B1" s="5"/>
    </row>
    <row r="2" spans="1:2" ht="63" customHeight="1" x14ac:dyDescent="0.45">
      <c r="A2" s="221" t="s">
        <v>661</v>
      </c>
      <c r="B2" s="222"/>
    </row>
    <row r="3" spans="1:2" s="153" customFormat="1" ht="17" x14ac:dyDescent="0.4">
      <c r="A3" s="156" t="s">
        <v>371</v>
      </c>
      <c r="B3" s="93"/>
    </row>
    <row r="4" spans="1:2" s="153" customFormat="1" ht="17" x14ac:dyDescent="0.4">
      <c r="A4" s="154" t="s">
        <v>372</v>
      </c>
      <c r="B4" s="93"/>
    </row>
    <row r="5" spans="1:2" s="153" customFormat="1" ht="17.5" thickBot="1" x14ac:dyDescent="0.45">
      <c r="A5" s="155" t="s">
        <v>373</v>
      </c>
      <c r="B5" s="93" t="s">
        <v>357</v>
      </c>
    </row>
    <row r="6" spans="1:2" ht="23.5" x14ac:dyDescent="0.55000000000000004">
      <c r="A6" s="223" t="s">
        <v>305</v>
      </c>
      <c r="B6" s="224"/>
    </row>
    <row r="7" spans="1:2" ht="43" customHeight="1" x14ac:dyDescent="0.45">
      <c r="A7" s="89" t="s">
        <v>358</v>
      </c>
      <c r="B7" s="93" t="s">
        <v>357</v>
      </c>
    </row>
    <row r="8" spans="1:2" ht="18.5" x14ac:dyDescent="0.45">
      <c r="A8" s="142" t="s">
        <v>307</v>
      </c>
      <c r="B8" s="94" t="s">
        <v>11</v>
      </c>
    </row>
    <row r="9" spans="1:2" ht="18.5" x14ac:dyDescent="0.45">
      <c r="A9" s="90" t="s">
        <v>83</v>
      </c>
      <c r="B9" s="95">
        <f>VLOOKUP(B8,'Reference Base Rate'!A3:C18,2,FALSE)</f>
        <v>2231.4</v>
      </c>
    </row>
    <row r="10" spans="1:2" ht="18.5" x14ac:dyDescent="0.45">
      <c r="A10" s="90" t="s">
        <v>310</v>
      </c>
      <c r="B10" s="96">
        <f>VLOOKUP(B8,'Reference Trends'!A3:C18,2,FALSE)</f>
        <v>1</v>
      </c>
    </row>
    <row r="11" spans="1:2" ht="38.5" customHeight="1" x14ac:dyDescent="0.45">
      <c r="A11" s="118" t="s">
        <v>463</v>
      </c>
      <c r="B11" s="97" t="s">
        <v>405</v>
      </c>
    </row>
    <row r="12" spans="1:2" ht="18.5" x14ac:dyDescent="0.45">
      <c r="A12" s="143" t="s">
        <v>346</v>
      </c>
      <c r="B12" s="98">
        <f>VLOOKUP(B11,'Reference GPCI'!D3:I116,5,FALSE)</f>
        <v>1.03471</v>
      </c>
    </row>
    <row r="13" spans="1:2" ht="18.5" x14ac:dyDescent="0.45">
      <c r="A13" s="124" t="s">
        <v>348</v>
      </c>
      <c r="B13" s="99">
        <v>0.02</v>
      </c>
    </row>
    <row r="14" spans="1:2" ht="18.5" x14ac:dyDescent="0.45">
      <c r="A14" s="124" t="s">
        <v>349</v>
      </c>
      <c r="B14" s="99">
        <v>0.14000000000000001</v>
      </c>
    </row>
    <row r="15" spans="1:2" ht="19" thickBot="1" x14ac:dyDescent="0.5">
      <c r="A15" s="119" t="s">
        <v>350</v>
      </c>
      <c r="B15" s="100">
        <v>0.9</v>
      </c>
    </row>
    <row r="16" spans="1:2" ht="23.5" x14ac:dyDescent="0.55000000000000004">
      <c r="A16" s="223" t="s">
        <v>311</v>
      </c>
      <c r="B16" s="229"/>
    </row>
    <row r="17" spans="1:2" s="56" customFormat="1" ht="82.5" customHeight="1" thickBot="1" x14ac:dyDescent="0.5">
      <c r="A17" s="91" t="s">
        <v>360</v>
      </c>
      <c r="B17" s="92" t="s">
        <v>357</v>
      </c>
    </row>
    <row r="18" spans="1:2" ht="18.5" x14ac:dyDescent="0.45">
      <c r="A18" s="67" t="s">
        <v>84</v>
      </c>
      <c r="B18" s="68" t="s">
        <v>611</v>
      </c>
    </row>
    <row r="19" spans="1:2" ht="19" thickBot="1" x14ac:dyDescent="0.5">
      <c r="A19" s="121" t="str">
        <f>B8</f>
        <v>Lung Cancer</v>
      </c>
      <c r="B19" s="144">
        <f>'3. PC Episode Pay_Cancer Type'!B27</f>
        <v>2437.1083562732065</v>
      </c>
    </row>
    <row r="20" spans="1:2" ht="23.5" x14ac:dyDescent="0.55000000000000004">
      <c r="A20" s="223" t="s">
        <v>647</v>
      </c>
      <c r="B20" s="229"/>
    </row>
    <row r="21" spans="1:2" ht="18.5" x14ac:dyDescent="0.45">
      <c r="A21" s="2" t="s">
        <v>8</v>
      </c>
      <c r="B21" s="145">
        <v>3406.0140617621182</v>
      </c>
    </row>
    <row r="22" spans="1:2" ht="18.5" x14ac:dyDescent="0.45">
      <c r="A22" s="2" t="s">
        <v>12</v>
      </c>
      <c r="B22" s="146">
        <v>1933.4786453818797</v>
      </c>
    </row>
    <row r="23" spans="1:2" ht="18.5" x14ac:dyDescent="0.45">
      <c r="A23" s="2"/>
      <c r="B23" s="145"/>
    </row>
    <row r="24" spans="1:2" ht="18.5" x14ac:dyDescent="0.45">
      <c r="A24" s="122"/>
      <c r="B24" s="145"/>
    </row>
    <row r="25" spans="1:2" ht="18.5" x14ac:dyDescent="0.45">
      <c r="A25" s="3"/>
      <c r="B25" s="147"/>
    </row>
    <row r="26" spans="1:2" ht="18.5" x14ac:dyDescent="0.45">
      <c r="A26" s="122"/>
      <c r="B26" s="147"/>
    </row>
    <row r="27" spans="1:2" ht="18.5" x14ac:dyDescent="0.45">
      <c r="A27" s="3"/>
      <c r="B27" s="146"/>
    </row>
    <row r="28" spans="1:2" ht="18.5" x14ac:dyDescent="0.45">
      <c r="A28" s="3"/>
      <c r="B28" s="145"/>
    </row>
    <row r="29" spans="1:2" ht="18.5" x14ac:dyDescent="0.45">
      <c r="A29" s="2"/>
      <c r="B29" s="145"/>
    </row>
    <row r="30" spans="1:2" ht="18.5" x14ac:dyDescent="0.45">
      <c r="A30" s="122"/>
      <c r="B30" s="145"/>
    </row>
    <row r="31" spans="1:2" s="61" customFormat="1" ht="18.5" x14ac:dyDescent="0.45">
      <c r="A31" s="3"/>
      <c r="B31" s="145"/>
    </row>
    <row r="32" spans="1:2" s="61" customFormat="1" ht="18.5" x14ac:dyDescent="0.45">
      <c r="A32" s="3"/>
      <c r="B32" s="145"/>
    </row>
    <row r="33" spans="1:2" ht="18.5" x14ac:dyDescent="0.45">
      <c r="A33" s="3"/>
      <c r="B33" s="145"/>
    </row>
    <row r="34" spans="1:2" ht="18.5" x14ac:dyDescent="0.45">
      <c r="A34" s="122"/>
      <c r="B34" s="146"/>
    </row>
    <row r="35" spans="1:2" ht="19" thickBot="1" x14ac:dyDescent="0.5">
      <c r="A35" s="123"/>
      <c r="B35" s="148"/>
    </row>
    <row r="36" spans="1:2" s="5" customFormat="1" ht="55.5" customHeight="1" x14ac:dyDescent="0.45">
      <c r="A36" s="226" t="s">
        <v>662</v>
      </c>
      <c r="B36" s="226"/>
    </row>
    <row r="37" spans="1:2" s="5" customFormat="1" ht="47.15" customHeight="1" x14ac:dyDescent="0.45">
      <c r="A37" s="228" t="s">
        <v>663</v>
      </c>
      <c r="B37" s="228"/>
    </row>
    <row r="38" spans="1:2" s="5" customFormat="1" ht="70" customHeight="1" x14ac:dyDescent="0.45">
      <c r="A38" s="227" t="s">
        <v>351</v>
      </c>
      <c r="B38" s="227"/>
    </row>
    <row r="39" spans="1:2" ht="88" customHeight="1" x14ac:dyDescent="0.45">
      <c r="A39" s="225" t="s">
        <v>649</v>
      </c>
      <c r="B39" s="225"/>
    </row>
    <row r="40" spans="1:2" ht="15.5" x14ac:dyDescent="0.35">
      <c r="A40" s="125" t="s">
        <v>366</v>
      </c>
      <c r="B40" s="52"/>
    </row>
    <row r="41" spans="1:2" ht="15.5" x14ac:dyDescent="0.35">
      <c r="A41"/>
      <c r="B41" s="10"/>
    </row>
    <row r="42" spans="1:2" ht="15.5" x14ac:dyDescent="0.35">
      <c r="A42"/>
      <c r="B42" s="10"/>
    </row>
    <row r="64" spans="1:2" x14ac:dyDescent="0.35">
      <c r="A64"/>
      <c r="B64"/>
    </row>
    <row r="65" spans="1:2" x14ac:dyDescent="0.35">
      <c r="A65"/>
      <c r="B65"/>
    </row>
    <row r="66" spans="1:2" x14ac:dyDescent="0.35">
      <c r="A66"/>
      <c r="B66"/>
    </row>
    <row r="67" spans="1:2" x14ac:dyDescent="0.35">
      <c r="A67"/>
      <c r="B67"/>
    </row>
    <row r="68" spans="1:2" x14ac:dyDescent="0.35">
      <c r="A68"/>
      <c r="B68"/>
    </row>
    <row r="69" spans="1:2" x14ac:dyDescent="0.35">
      <c r="A69"/>
      <c r="B69"/>
    </row>
    <row r="70" spans="1:2" x14ac:dyDescent="0.35">
      <c r="A70"/>
      <c r="B70"/>
    </row>
    <row r="71" spans="1:2" x14ac:dyDescent="0.35">
      <c r="A71" s="4"/>
      <c r="B71" s="4"/>
    </row>
    <row r="72" spans="1:2" x14ac:dyDescent="0.35">
      <c r="A72" s="4"/>
      <c r="B72" s="4"/>
    </row>
    <row r="73" spans="1:2" x14ac:dyDescent="0.35">
      <c r="A73" s="4"/>
      <c r="B73" s="4"/>
    </row>
    <row r="74" spans="1:2" x14ac:dyDescent="0.35">
      <c r="A74" s="4"/>
      <c r="B74" s="4"/>
    </row>
    <row r="75" spans="1:2" x14ac:dyDescent="0.35">
      <c r="A75" s="4"/>
      <c r="B75" s="4"/>
    </row>
    <row r="76" spans="1:2" x14ac:dyDescent="0.35">
      <c r="A76" s="4"/>
      <c r="B76" s="4"/>
    </row>
    <row r="77" spans="1:2" x14ac:dyDescent="0.35">
      <c r="A77" s="4"/>
      <c r="B77" s="4"/>
    </row>
    <row r="78" spans="1:2" x14ac:dyDescent="0.35">
      <c r="A78" s="4"/>
      <c r="B78" s="4"/>
    </row>
    <row r="79" spans="1:2" x14ac:dyDescent="0.35">
      <c r="A79" s="4"/>
      <c r="B79" s="4"/>
    </row>
    <row r="80" spans="1:2" x14ac:dyDescent="0.35">
      <c r="A80" s="4"/>
      <c r="B80" s="4"/>
    </row>
    <row r="81" spans="1:2" x14ac:dyDescent="0.35">
      <c r="A81" s="4"/>
      <c r="B81" s="4"/>
    </row>
    <row r="82" spans="1:2" x14ac:dyDescent="0.35">
      <c r="A82" s="4"/>
      <c r="B82" s="4"/>
    </row>
    <row r="83" spans="1:2" x14ac:dyDescent="0.35">
      <c r="A83" s="4"/>
      <c r="B83" s="4"/>
    </row>
    <row r="84" spans="1:2" x14ac:dyDescent="0.35">
      <c r="A84" s="4"/>
      <c r="B84" s="4"/>
    </row>
    <row r="85" spans="1:2" x14ac:dyDescent="0.35">
      <c r="A85" s="4"/>
      <c r="B85" s="4"/>
    </row>
    <row r="86" spans="1:2" x14ac:dyDescent="0.35">
      <c r="A86" s="4"/>
      <c r="B86" s="4"/>
    </row>
    <row r="87" spans="1:2" x14ac:dyDescent="0.35">
      <c r="A87" s="4"/>
      <c r="B87" s="4"/>
    </row>
    <row r="88" spans="1:2" x14ac:dyDescent="0.35">
      <c r="A88" s="4"/>
      <c r="B88" s="4"/>
    </row>
    <row r="89" spans="1:2" x14ac:dyDescent="0.35">
      <c r="A89" s="4"/>
      <c r="B89" s="4"/>
    </row>
    <row r="90" spans="1:2" x14ac:dyDescent="0.35">
      <c r="A90" s="4"/>
      <c r="B90" s="4"/>
    </row>
    <row r="91" spans="1:2" x14ac:dyDescent="0.35">
      <c r="A91" s="4"/>
      <c r="B91" s="4"/>
    </row>
    <row r="92" spans="1:2" x14ac:dyDescent="0.35">
      <c r="A92" s="4"/>
      <c r="B92" s="4"/>
    </row>
    <row r="93" spans="1:2" x14ac:dyDescent="0.35">
      <c r="A93" s="4"/>
      <c r="B93" s="4"/>
    </row>
    <row r="94" spans="1:2" x14ac:dyDescent="0.35">
      <c r="A94" s="4"/>
      <c r="B94" s="4"/>
    </row>
    <row r="95" spans="1:2" x14ac:dyDescent="0.35">
      <c r="A95" s="4"/>
      <c r="B95" s="4"/>
    </row>
    <row r="96" spans="1:2" x14ac:dyDescent="0.35">
      <c r="A96" s="4"/>
      <c r="B96" s="4"/>
    </row>
    <row r="97" spans="1:2" x14ac:dyDescent="0.35">
      <c r="A97" s="4"/>
      <c r="B97" s="4"/>
    </row>
    <row r="98" spans="1:2" x14ac:dyDescent="0.35">
      <c r="A98" s="4"/>
      <c r="B98" s="4"/>
    </row>
    <row r="99" spans="1:2" x14ac:dyDescent="0.35">
      <c r="A99" s="4"/>
      <c r="B99" s="4"/>
    </row>
    <row r="100" spans="1:2" x14ac:dyDescent="0.35">
      <c r="A100" s="4"/>
      <c r="B100" s="4"/>
    </row>
    <row r="101" spans="1:2" x14ac:dyDescent="0.35">
      <c r="A101" s="4"/>
      <c r="B101" s="4"/>
    </row>
    <row r="102" spans="1:2" x14ac:dyDescent="0.35">
      <c r="A102" s="4"/>
      <c r="B102" s="4"/>
    </row>
    <row r="103" spans="1:2" x14ac:dyDescent="0.35">
      <c r="A103" s="4"/>
      <c r="B103" s="4"/>
    </row>
    <row r="104" spans="1:2" x14ac:dyDescent="0.35">
      <c r="A104" s="4"/>
      <c r="B104" s="4"/>
    </row>
    <row r="105" spans="1:2" x14ac:dyDescent="0.35">
      <c r="A105" s="4"/>
      <c r="B105" s="4"/>
    </row>
    <row r="106" spans="1:2" x14ac:dyDescent="0.35">
      <c r="A106" s="4"/>
      <c r="B106" s="4"/>
    </row>
    <row r="107" spans="1:2" x14ac:dyDescent="0.35">
      <c r="A107" s="4"/>
      <c r="B107" s="4"/>
    </row>
    <row r="108" spans="1:2" x14ac:dyDescent="0.35">
      <c r="A108" s="4"/>
      <c r="B108" s="4"/>
    </row>
    <row r="109" spans="1:2" x14ac:dyDescent="0.35">
      <c r="A109" s="4"/>
      <c r="B109" s="4"/>
    </row>
    <row r="110" spans="1:2" x14ac:dyDescent="0.35">
      <c r="A110" s="4"/>
      <c r="B110" s="4"/>
    </row>
    <row r="111" spans="1:2" x14ac:dyDescent="0.35">
      <c r="A111" s="4"/>
      <c r="B111" s="4"/>
    </row>
    <row r="112" spans="1:2" x14ac:dyDescent="0.35">
      <c r="A112" s="4"/>
      <c r="B112" s="4"/>
    </row>
    <row r="113" spans="1:2" x14ac:dyDescent="0.35">
      <c r="A113" s="4"/>
      <c r="B113" s="4"/>
    </row>
    <row r="114" spans="1:2" x14ac:dyDescent="0.35">
      <c r="A114" s="4"/>
      <c r="B114" s="4"/>
    </row>
    <row r="115" spans="1:2" x14ac:dyDescent="0.35">
      <c r="A115" s="4"/>
      <c r="B115" s="4"/>
    </row>
    <row r="116" spans="1:2" x14ac:dyDescent="0.35">
      <c r="A116" s="4"/>
      <c r="B116" s="4"/>
    </row>
    <row r="117" spans="1:2" x14ac:dyDescent="0.35">
      <c r="A117" s="4"/>
      <c r="B117" s="4"/>
    </row>
    <row r="118" spans="1:2" x14ac:dyDescent="0.35">
      <c r="A118" s="4"/>
      <c r="B118" s="4"/>
    </row>
    <row r="119" spans="1:2" x14ac:dyDescent="0.35">
      <c r="A119" s="4"/>
      <c r="B119" s="4"/>
    </row>
    <row r="120" spans="1:2" x14ac:dyDescent="0.35">
      <c r="A120" s="4"/>
      <c r="B120" s="4"/>
    </row>
    <row r="121" spans="1:2" x14ac:dyDescent="0.35">
      <c r="A121" s="4"/>
      <c r="B121" s="4"/>
    </row>
    <row r="122" spans="1:2" x14ac:dyDescent="0.35">
      <c r="A122" s="4"/>
      <c r="B122" s="4"/>
    </row>
    <row r="123" spans="1:2" x14ac:dyDescent="0.35">
      <c r="A123" s="4"/>
      <c r="B123" s="4"/>
    </row>
    <row r="124" spans="1:2" x14ac:dyDescent="0.35">
      <c r="A124" s="4"/>
      <c r="B124" s="4"/>
    </row>
    <row r="125" spans="1:2" x14ac:dyDescent="0.35">
      <c r="A125" s="4"/>
      <c r="B125" s="4"/>
    </row>
    <row r="126" spans="1:2" x14ac:dyDescent="0.35">
      <c r="A126" s="4"/>
      <c r="B126" s="4"/>
    </row>
    <row r="127" spans="1:2" x14ac:dyDescent="0.35">
      <c r="A127" s="4"/>
      <c r="B127" s="4"/>
    </row>
    <row r="128" spans="1:2" x14ac:dyDescent="0.35">
      <c r="A128" s="4"/>
      <c r="B128" s="4"/>
    </row>
    <row r="129" spans="1:2" x14ac:dyDescent="0.35">
      <c r="A129" s="4"/>
      <c r="B129" s="4"/>
    </row>
    <row r="130" spans="1:2" x14ac:dyDescent="0.35">
      <c r="A130" s="4"/>
      <c r="B130" s="4"/>
    </row>
    <row r="131" spans="1:2" x14ac:dyDescent="0.35">
      <c r="A131" s="4"/>
      <c r="B131" s="4"/>
    </row>
    <row r="132" spans="1:2" x14ac:dyDescent="0.35">
      <c r="A132" s="4"/>
      <c r="B132" s="4"/>
    </row>
    <row r="133" spans="1:2" x14ac:dyDescent="0.35">
      <c r="A133" s="4"/>
      <c r="B133" s="4"/>
    </row>
    <row r="134" spans="1:2" x14ac:dyDescent="0.35">
      <c r="A134" s="4"/>
      <c r="B134" s="4"/>
    </row>
    <row r="135" spans="1:2" x14ac:dyDescent="0.35">
      <c r="A135" s="4"/>
      <c r="B135" s="4"/>
    </row>
    <row r="136" spans="1:2" x14ac:dyDescent="0.35">
      <c r="A136" s="4"/>
      <c r="B136" s="4"/>
    </row>
    <row r="137" spans="1:2" x14ac:dyDescent="0.35">
      <c r="A137" s="4"/>
      <c r="B137" s="4"/>
    </row>
    <row r="138" spans="1:2" x14ac:dyDescent="0.35">
      <c r="A138" s="4"/>
      <c r="B138" s="4"/>
    </row>
    <row r="139" spans="1:2" x14ac:dyDescent="0.35">
      <c r="A139" s="4"/>
      <c r="B139" s="4"/>
    </row>
    <row r="140" spans="1:2" x14ac:dyDescent="0.35">
      <c r="A140" s="4"/>
      <c r="B140" s="4"/>
    </row>
    <row r="141" spans="1:2" x14ac:dyDescent="0.35">
      <c r="A141" s="4"/>
      <c r="B141" s="4"/>
    </row>
    <row r="142" spans="1:2" x14ac:dyDescent="0.35">
      <c r="A142" s="4"/>
      <c r="B142" s="4"/>
    </row>
    <row r="143" spans="1:2" x14ac:dyDescent="0.35">
      <c r="A143" s="4"/>
      <c r="B143" s="4"/>
    </row>
    <row r="144" spans="1:2" x14ac:dyDescent="0.35">
      <c r="A144" s="4"/>
      <c r="B144" s="4"/>
    </row>
    <row r="145" spans="1:2" x14ac:dyDescent="0.35">
      <c r="A145" s="4"/>
      <c r="B145" s="4"/>
    </row>
    <row r="146" spans="1:2" x14ac:dyDescent="0.35">
      <c r="A146" s="4"/>
      <c r="B146" s="4"/>
    </row>
    <row r="147" spans="1:2" x14ac:dyDescent="0.35">
      <c r="A147" s="4"/>
      <c r="B147" s="4"/>
    </row>
    <row r="148" spans="1:2" x14ac:dyDescent="0.35">
      <c r="A148" s="4"/>
      <c r="B148" s="4"/>
    </row>
    <row r="149" spans="1:2" x14ac:dyDescent="0.35">
      <c r="A149" s="4"/>
      <c r="B149" s="4"/>
    </row>
    <row r="150" spans="1:2" x14ac:dyDescent="0.35">
      <c r="A150" s="4"/>
      <c r="B150" s="4"/>
    </row>
    <row r="151" spans="1:2" x14ac:dyDescent="0.35">
      <c r="A151" s="4"/>
      <c r="B151" s="4"/>
    </row>
    <row r="152" spans="1:2" x14ac:dyDescent="0.35">
      <c r="A152" s="4"/>
      <c r="B152" s="4"/>
    </row>
    <row r="153" spans="1:2" x14ac:dyDescent="0.35">
      <c r="A153" s="4"/>
      <c r="B153" s="4"/>
    </row>
    <row r="154" spans="1:2" x14ac:dyDescent="0.35">
      <c r="A154" s="4"/>
      <c r="B154" s="4"/>
    </row>
    <row r="155" spans="1:2" x14ac:dyDescent="0.35">
      <c r="A155" s="4"/>
      <c r="B155" s="4"/>
    </row>
    <row r="156" spans="1:2" x14ac:dyDescent="0.35">
      <c r="A156" s="4"/>
      <c r="B156" s="4"/>
    </row>
    <row r="157" spans="1:2" x14ac:dyDescent="0.35">
      <c r="A157" s="4"/>
      <c r="B157" s="4"/>
    </row>
    <row r="158" spans="1:2" x14ac:dyDescent="0.35">
      <c r="A158" s="4"/>
      <c r="B158" s="4"/>
    </row>
    <row r="159" spans="1:2" x14ac:dyDescent="0.35">
      <c r="A159" s="4"/>
      <c r="B159" s="4"/>
    </row>
    <row r="160" spans="1:2" x14ac:dyDescent="0.35">
      <c r="A160" s="4"/>
      <c r="B160" s="4"/>
    </row>
    <row r="161" spans="1:2" x14ac:dyDescent="0.35">
      <c r="A161" s="4"/>
      <c r="B161" s="4"/>
    </row>
    <row r="162" spans="1:2" x14ac:dyDescent="0.35">
      <c r="A162" s="4"/>
      <c r="B162" s="4"/>
    </row>
    <row r="163" spans="1:2" x14ac:dyDescent="0.35">
      <c r="A163" s="4"/>
      <c r="B163" s="4"/>
    </row>
    <row r="164" spans="1:2" x14ac:dyDescent="0.35">
      <c r="A164" s="4"/>
      <c r="B164" s="4"/>
    </row>
    <row r="165" spans="1:2" x14ac:dyDescent="0.35">
      <c r="A165" s="4"/>
      <c r="B165" s="4"/>
    </row>
    <row r="166" spans="1:2" x14ac:dyDescent="0.35">
      <c r="A166" s="4"/>
      <c r="B166" s="4"/>
    </row>
    <row r="167" spans="1:2" x14ac:dyDescent="0.35">
      <c r="A167" s="4"/>
      <c r="B167" s="4"/>
    </row>
    <row r="168" spans="1:2" x14ac:dyDescent="0.35">
      <c r="A168" s="4"/>
      <c r="B168" s="4"/>
    </row>
    <row r="169" spans="1:2" x14ac:dyDescent="0.35">
      <c r="A169" s="4"/>
      <c r="B169" s="4"/>
    </row>
    <row r="170" spans="1:2" x14ac:dyDescent="0.35">
      <c r="A170" s="4"/>
      <c r="B170" s="4"/>
    </row>
    <row r="171" spans="1:2" x14ac:dyDescent="0.35">
      <c r="A171" s="4"/>
      <c r="B171" s="4"/>
    </row>
    <row r="172" spans="1:2" x14ac:dyDescent="0.35">
      <c r="A172" s="4"/>
      <c r="B172" s="4"/>
    </row>
    <row r="173" spans="1:2" x14ac:dyDescent="0.35">
      <c r="A173" s="4"/>
      <c r="B173" s="4"/>
    </row>
    <row r="174" spans="1:2" x14ac:dyDescent="0.35">
      <c r="A174" s="4"/>
      <c r="B174" s="4"/>
    </row>
    <row r="175" spans="1:2" x14ac:dyDescent="0.35">
      <c r="A175" s="4"/>
      <c r="B175" s="4"/>
    </row>
    <row r="176" spans="1:2" x14ac:dyDescent="0.35">
      <c r="A176" s="4"/>
      <c r="B176" s="4"/>
    </row>
    <row r="177" spans="1:2" x14ac:dyDescent="0.35">
      <c r="A177" s="4"/>
      <c r="B177" s="4"/>
    </row>
    <row r="178" spans="1:2" x14ac:dyDescent="0.35">
      <c r="A178" s="4"/>
      <c r="B178" s="4"/>
    </row>
    <row r="179" spans="1:2" x14ac:dyDescent="0.35">
      <c r="A179" s="4"/>
      <c r="B179" s="4"/>
    </row>
    <row r="180" spans="1:2" x14ac:dyDescent="0.35">
      <c r="A180" s="4"/>
      <c r="B180" s="4"/>
    </row>
    <row r="181" spans="1:2" x14ac:dyDescent="0.35">
      <c r="A181" s="4"/>
      <c r="B181" s="4"/>
    </row>
    <row r="182" spans="1:2" x14ac:dyDescent="0.35">
      <c r="A182" s="4"/>
      <c r="B182" s="4"/>
    </row>
    <row r="183" spans="1:2" x14ac:dyDescent="0.35">
      <c r="A183" s="4"/>
      <c r="B183" s="4"/>
    </row>
    <row r="184" spans="1:2" x14ac:dyDescent="0.35">
      <c r="A184" s="4"/>
      <c r="B184" s="4"/>
    </row>
    <row r="185" spans="1:2" x14ac:dyDescent="0.35">
      <c r="A185" s="4"/>
      <c r="B185" s="4"/>
    </row>
    <row r="186" spans="1:2" x14ac:dyDescent="0.35">
      <c r="A186" s="4"/>
      <c r="B186" s="4"/>
    </row>
    <row r="187" spans="1:2" x14ac:dyDescent="0.35">
      <c r="A187" s="4"/>
      <c r="B187" s="4"/>
    </row>
    <row r="188" spans="1:2" x14ac:dyDescent="0.35">
      <c r="A188" s="4"/>
      <c r="B188" s="4"/>
    </row>
    <row r="189" spans="1:2" x14ac:dyDescent="0.35">
      <c r="A189" s="4"/>
      <c r="B189" s="4"/>
    </row>
    <row r="190" spans="1:2" x14ac:dyDescent="0.35">
      <c r="A190" s="4"/>
      <c r="B190" s="4"/>
    </row>
    <row r="191" spans="1:2" x14ac:dyDescent="0.35">
      <c r="A191" s="4"/>
      <c r="B191" s="4"/>
    </row>
    <row r="192" spans="1:2" x14ac:dyDescent="0.35">
      <c r="A192" s="4"/>
      <c r="B192" s="4"/>
    </row>
    <row r="193" spans="1:2" x14ac:dyDescent="0.35">
      <c r="A193" s="4"/>
      <c r="B193" s="4"/>
    </row>
    <row r="194" spans="1:2" x14ac:dyDescent="0.35">
      <c r="A194" s="4"/>
      <c r="B194" s="4"/>
    </row>
    <row r="195" spans="1:2" x14ac:dyDescent="0.35">
      <c r="A195" s="4"/>
      <c r="B195" s="4"/>
    </row>
    <row r="196" spans="1:2" x14ac:dyDescent="0.35">
      <c r="A196" s="4"/>
      <c r="B196" s="4"/>
    </row>
    <row r="197" spans="1:2" x14ac:dyDescent="0.35">
      <c r="A197" s="4"/>
      <c r="B197" s="4"/>
    </row>
    <row r="198" spans="1:2" x14ac:dyDescent="0.35">
      <c r="A198" s="4"/>
      <c r="B198" s="4"/>
    </row>
    <row r="199" spans="1:2" x14ac:dyDescent="0.35">
      <c r="A199" s="4"/>
      <c r="B199" s="4"/>
    </row>
    <row r="200" spans="1:2" x14ac:dyDescent="0.35">
      <c r="A200" s="4"/>
      <c r="B200" s="4"/>
    </row>
    <row r="201" spans="1:2" x14ac:dyDescent="0.35">
      <c r="A201" s="4"/>
      <c r="B201" s="4"/>
    </row>
    <row r="202" spans="1:2" x14ac:dyDescent="0.35">
      <c r="A202" s="4"/>
      <c r="B202" s="4"/>
    </row>
    <row r="203" spans="1:2" x14ac:dyDescent="0.35">
      <c r="A203" s="4"/>
      <c r="B203" s="4"/>
    </row>
    <row r="204" spans="1:2" x14ac:dyDescent="0.35">
      <c r="A204" s="4"/>
      <c r="B204" s="4"/>
    </row>
    <row r="205" spans="1:2" x14ac:dyDescent="0.35">
      <c r="A205" s="4"/>
      <c r="B205" s="4"/>
    </row>
    <row r="206" spans="1:2" x14ac:dyDescent="0.35">
      <c r="A206" s="4"/>
      <c r="B206" s="4"/>
    </row>
    <row r="207" spans="1:2" x14ac:dyDescent="0.35">
      <c r="A207" s="4"/>
      <c r="B207" s="4"/>
    </row>
    <row r="208" spans="1:2" x14ac:dyDescent="0.35">
      <c r="A208" s="4"/>
      <c r="B208" s="4"/>
    </row>
    <row r="209" spans="1:2" x14ac:dyDescent="0.35">
      <c r="A209" s="4"/>
      <c r="B209" s="4"/>
    </row>
    <row r="210" spans="1:2" x14ac:dyDescent="0.35">
      <c r="A210" s="4"/>
      <c r="B210" s="4"/>
    </row>
    <row r="211" spans="1:2" x14ac:dyDescent="0.35">
      <c r="A211" s="4"/>
      <c r="B211" s="4"/>
    </row>
    <row r="212" spans="1:2" x14ac:dyDescent="0.35">
      <c r="A212" s="4"/>
      <c r="B212" s="4"/>
    </row>
    <row r="213" spans="1:2" x14ac:dyDescent="0.35">
      <c r="A213" s="4"/>
      <c r="B213" s="4"/>
    </row>
    <row r="214" spans="1:2" x14ac:dyDescent="0.35">
      <c r="A214" s="4"/>
      <c r="B214" s="4"/>
    </row>
    <row r="215" spans="1:2" x14ac:dyDescent="0.35">
      <c r="A215" s="4"/>
      <c r="B215" s="4"/>
    </row>
    <row r="216" spans="1:2" x14ac:dyDescent="0.35">
      <c r="A216" s="4"/>
      <c r="B216" s="4"/>
    </row>
    <row r="217" spans="1:2" x14ac:dyDescent="0.35">
      <c r="A217" s="4"/>
      <c r="B217" s="4"/>
    </row>
    <row r="218" spans="1:2" x14ac:dyDescent="0.35">
      <c r="A218" s="4"/>
      <c r="B218" s="4"/>
    </row>
    <row r="219" spans="1:2" x14ac:dyDescent="0.35">
      <c r="A219" s="4"/>
      <c r="B219" s="4"/>
    </row>
    <row r="220" spans="1:2" x14ac:dyDescent="0.35">
      <c r="A220" s="4"/>
      <c r="B220" s="4"/>
    </row>
    <row r="221" spans="1:2" x14ac:dyDescent="0.35">
      <c r="A221" s="4"/>
      <c r="B221" s="4"/>
    </row>
    <row r="222" spans="1:2" x14ac:dyDescent="0.35">
      <c r="A222" s="4"/>
      <c r="B222" s="4"/>
    </row>
    <row r="223" spans="1:2" x14ac:dyDescent="0.35">
      <c r="A223" s="4"/>
      <c r="B223" s="4"/>
    </row>
    <row r="224" spans="1:2" x14ac:dyDescent="0.35">
      <c r="A224" s="4"/>
      <c r="B224" s="4"/>
    </row>
    <row r="225" spans="1:2" x14ac:dyDescent="0.35">
      <c r="A225" s="4"/>
      <c r="B225" s="4"/>
    </row>
    <row r="226" spans="1:2" x14ac:dyDescent="0.35">
      <c r="A226" s="4"/>
      <c r="B226" s="4"/>
    </row>
    <row r="227" spans="1:2" x14ac:dyDescent="0.35">
      <c r="A227" s="4"/>
      <c r="B227" s="4"/>
    </row>
    <row r="228" spans="1:2" x14ac:dyDescent="0.35">
      <c r="A228" s="4"/>
      <c r="B228" s="4"/>
    </row>
    <row r="229" spans="1:2" x14ac:dyDescent="0.35">
      <c r="A229" s="4"/>
      <c r="B229" s="4"/>
    </row>
    <row r="230" spans="1:2" x14ac:dyDescent="0.35">
      <c r="A230" s="4"/>
      <c r="B230" s="4"/>
    </row>
    <row r="231" spans="1:2" x14ac:dyDescent="0.35">
      <c r="A231" s="4"/>
      <c r="B231" s="4"/>
    </row>
    <row r="232" spans="1:2" x14ac:dyDescent="0.35">
      <c r="A232" s="4"/>
      <c r="B232" s="4"/>
    </row>
    <row r="233" spans="1:2" x14ac:dyDescent="0.35">
      <c r="A233" s="4"/>
      <c r="B233" s="4"/>
    </row>
    <row r="234" spans="1:2" x14ac:dyDescent="0.35">
      <c r="A234" s="4"/>
      <c r="B234" s="4"/>
    </row>
    <row r="235" spans="1:2" x14ac:dyDescent="0.35">
      <c r="A235" s="4"/>
      <c r="B235" s="4"/>
    </row>
    <row r="236" spans="1:2" x14ac:dyDescent="0.35">
      <c r="A236" s="4"/>
      <c r="B236" s="4"/>
    </row>
    <row r="237" spans="1:2" x14ac:dyDescent="0.35">
      <c r="A237" s="4"/>
      <c r="B237" s="4"/>
    </row>
    <row r="238" spans="1:2" x14ac:dyDescent="0.35">
      <c r="A238" s="4"/>
      <c r="B238" s="4"/>
    </row>
    <row r="239" spans="1:2" x14ac:dyDescent="0.35">
      <c r="A239" s="4"/>
      <c r="B239" s="4"/>
    </row>
    <row r="240" spans="1:2" x14ac:dyDescent="0.35">
      <c r="A240" s="4"/>
      <c r="B240" s="4"/>
    </row>
    <row r="241" spans="1:2" x14ac:dyDescent="0.35">
      <c r="A241" s="4"/>
      <c r="B241" s="4"/>
    </row>
    <row r="242" spans="1:2" x14ac:dyDescent="0.35">
      <c r="A242" s="4"/>
      <c r="B242" s="4"/>
    </row>
    <row r="243" spans="1:2" x14ac:dyDescent="0.35">
      <c r="A243" s="4"/>
      <c r="B243" s="4"/>
    </row>
    <row r="244" spans="1:2" x14ac:dyDescent="0.35">
      <c r="A244" s="4"/>
      <c r="B244" s="4"/>
    </row>
    <row r="245" spans="1:2" x14ac:dyDescent="0.35">
      <c r="A245" s="4"/>
      <c r="B245" s="4"/>
    </row>
    <row r="246" spans="1:2" x14ac:dyDescent="0.35">
      <c r="A246" s="4"/>
      <c r="B246" s="4"/>
    </row>
    <row r="247" spans="1:2" x14ac:dyDescent="0.35">
      <c r="A247" s="4"/>
      <c r="B247" s="4"/>
    </row>
    <row r="248" spans="1:2" x14ac:dyDescent="0.35">
      <c r="A248" s="4"/>
      <c r="B248" s="4"/>
    </row>
    <row r="249" spans="1:2" x14ac:dyDescent="0.35">
      <c r="A249" s="4"/>
      <c r="B249" s="4"/>
    </row>
    <row r="250" spans="1:2" x14ac:dyDescent="0.35">
      <c r="A250" s="4"/>
      <c r="B250" s="4"/>
    </row>
    <row r="251" spans="1:2" x14ac:dyDescent="0.35">
      <c r="A251" s="4"/>
      <c r="B251" s="4"/>
    </row>
    <row r="252" spans="1:2" x14ac:dyDescent="0.35">
      <c r="A252" s="4"/>
      <c r="B252" s="4"/>
    </row>
    <row r="253" spans="1:2" x14ac:dyDescent="0.35">
      <c r="A253" s="4"/>
      <c r="B253" s="4"/>
    </row>
    <row r="254" spans="1:2" x14ac:dyDescent="0.35">
      <c r="A254" s="4"/>
      <c r="B254" s="4"/>
    </row>
    <row r="255" spans="1:2" x14ac:dyDescent="0.35">
      <c r="A255" s="4"/>
      <c r="B255" s="4"/>
    </row>
    <row r="256" spans="1:2" x14ac:dyDescent="0.35">
      <c r="A256" s="4"/>
      <c r="B256" s="4"/>
    </row>
    <row r="257" spans="1:2" x14ac:dyDescent="0.35">
      <c r="A257" s="4"/>
      <c r="B257" s="4"/>
    </row>
    <row r="258" spans="1:2" x14ac:dyDescent="0.35">
      <c r="A258" s="4"/>
      <c r="B258" s="4"/>
    </row>
    <row r="259" spans="1:2" x14ac:dyDescent="0.35">
      <c r="A259" s="4"/>
      <c r="B259" s="4"/>
    </row>
    <row r="260" spans="1:2" x14ac:dyDescent="0.35">
      <c r="A260" s="4"/>
      <c r="B260" s="4"/>
    </row>
    <row r="261" spans="1:2" x14ac:dyDescent="0.35">
      <c r="A261" s="4"/>
      <c r="B261" s="4"/>
    </row>
    <row r="262" spans="1:2" x14ac:dyDescent="0.35">
      <c r="A262" s="4"/>
      <c r="B262" s="4"/>
    </row>
    <row r="263" spans="1:2" x14ac:dyDescent="0.35">
      <c r="A263" s="4"/>
      <c r="B263" s="4"/>
    </row>
    <row r="264" spans="1:2" x14ac:dyDescent="0.35">
      <c r="A264" s="4"/>
      <c r="B264" s="4"/>
    </row>
    <row r="265" spans="1:2" x14ac:dyDescent="0.35">
      <c r="A265" s="4"/>
      <c r="B265" s="4"/>
    </row>
    <row r="266" spans="1:2" x14ac:dyDescent="0.35">
      <c r="A266" s="4"/>
      <c r="B266" s="4"/>
    </row>
    <row r="267" spans="1:2" x14ac:dyDescent="0.35">
      <c r="A267" s="4"/>
      <c r="B267" s="4"/>
    </row>
    <row r="268" spans="1:2" x14ac:dyDescent="0.35">
      <c r="A268" s="4"/>
      <c r="B268" s="4"/>
    </row>
    <row r="269" spans="1:2" x14ac:dyDescent="0.35">
      <c r="A269" s="4"/>
      <c r="B269" s="4"/>
    </row>
    <row r="270" spans="1:2" x14ac:dyDescent="0.35">
      <c r="A270" s="4"/>
      <c r="B270" s="4"/>
    </row>
    <row r="271" spans="1:2" x14ac:dyDescent="0.35">
      <c r="A271" s="4"/>
      <c r="B271" s="4"/>
    </row>
    <row r="272" spans="1:2" x14ac:dyDescent="0.35">
      <c r="A272" s="4"/>
      <c r="B272" s="4"/>
    </row>
    <row r="273" spans="1:2" x14ac:dyDescent="0.35">
      <c r="A273" s="4"/>
      <c r="B273" s="4"/>
    </row>
    <row r="274" spans="1:2" x14ac:dyDescent="0.35">
      <c r="A274" s="4"/>
      <c r="B274" s="4"/>
    </row>
    <row r="275" spans="1:2" x14ac:dyDescent="0.35">
      <c r="A275" s="4"/>
      <c r="B275" s="4"/>
    </row>
    <row r="276" spans="1:2" x14ac:dyDescent="0.35">
      <c r="A276" s="4"/>
      <c r="B276" s="4"/>
    </row>
    <row r="277" spans="1:2" x14ac:dyDescent="0.35">
      <c r="A277" s="4"/>
      <c r="B277" s="4"/>
    </row>
    <row r="278" spans="1:2" x14ac:dyDescent="0.35">
      <c r="A278" s="4"/>
      <c r="B278" s="4"/>
    </row>
    <row r="279" spans="1:2" x14ac:dyDescent="0.35">
      <c r="A279" s="4"/>
      <c r="B279" s="4"/>
    </row>
    <row r="280" spans="1:2" x14ac:dyDescent="0.35">
      <c r="A280" s="4"/>
      <c r="B280" s="4"/>
    </row>
    <row r="281" spans="1:2" x14ac:dyDescent="0.35">
      <c r="A281" s="4"/>
      <c r="B281" s="4"/>
    </row>
    <row r="282" spans="1:2" x14ac:dyDescent="0.35">
      <c r="A282" s="4"/>
      <c r="B282" s="4"/>
    </row>
    <row r="283" spans="1:2" x14ac:dyDescent="0.35">
      <c r="A283" s="4"/>
      <c r="B283" s="4"/>
    </row>
    <row r="284" spans="1:2" x14ac:dyDescent="0.35">
      <c r="A284" s="4"/>
      <c r="B284" s="4"/>
    </row>
    <row r="285" spans="1:2" x14ac:dyDescent="0.35">
      <c r="A285" s="4"/>
      <c r="B285" s="4"/>
    </row>
    <row r="286" spans="1:2" x14ac:dyDescent="0.35">
      <c r="A286" s="4"/>
      <c r="B286" s="4"/>
    </row>
    <row r="287" spans="1:2" x14ac:dyDescent="0.35">
      <c r="A287" s="4"/>
      <c r="B287" s="4"/>
    </row>
    <row r="288" spans="1:2" x14ac:dyDescent="0.35">
      <c r="A288" s="4"/>
      <c r="B288" s="4"/>
    </row>
    <row r="289" spans="1:2" x14ac:dyDescent="0.35">
      <c r="A289" s="4"/>
      <c r="B289" s="4"/>
    </row>
    <row r="290" spans="1:2" x14ac:dyDescent="0.35">
      <c r="A290" s="4"/>
      <c r="B290" s="4"/>
    </row>
    <row r="291" spans="1:2" x14ac:dyDescent="0.35">
      <c r="A291" s="4"/>
      <c r="B291" s="4"/>
    </row>
    <row r="292" spans="1:2" x14ac:dyDescent="0.35">
      <c r="A292" s="4"/>
      <c r="B292" s="4"/>
    </row>
    <row r="293" spans="1:2" x14ac:dyDescent="0.35">
      <c r="A293" s="4"/>
      <c r="B293" s="4"/>
    </row>
    <row r="294" spans="1:2" x14ac:dyDescent="0.35">
      <c r="A294" s="4"/>
      <c r="B294" s="4"/>
    </row>
    <row r="295" spans="1:2" x14ac:dyDescent="0.35">
      <c r="A295" s="4"/>
      <c r="B295" s="4"/>
    </row>
    <row r="296" spans="1:2" x14ac:dyDescent="0.35">
      <c r="A296" s="4"/>
      <c r="B296" s="4"/>
    </row>
    <row r="297" spans="1:2" x14ac:dyDescent="0.35">
      <c r="A297" s="4"/>
      <c r="B297" s="4"/>
    </row>
    <row r="298" spans="1:2" x14ac:dyDescent="0.35">
      <c r="A298" s="4"/>
      <c r="B298" s="4"/>
    </row>
    <row r="299" spans="1:2" x14ac:dyDescent="0.35">
      <c r="A299" s="4"/>
      <c r="B299" s="4"/>
    </row>
    <row r="300" spans="1:2" x14ac:dyDescent="0.35">
      <c r="A300" s="4"/>
      <c r="B300" s="4"/>
    </row>
    <row r="301" spans="1:2" x14ac:dyDescent="0.35">
      <c r="A301" s="4"/>
      <c r="B301" s="4"/>
    </row>
    <row r="302" spans="1:2" x14ac:dyDescent="0.35">
      <c r="A302" s="4"/>
      <c r="B302" s="4"/>
    </row>
    <row r="303" spans="1:2" x14ac:dyDescent="0.35">
      <c r="A303" s="4"/>
      <c r="B303" s="4"/>
    </row>
    <row r="304" spans="1:2" x14ac:dyDescent="0.35">
      <c r="A304" s="4"/>
      <c r="B304" s="4"/>
    </row>
    <row r="305" spans="1:2" x14ac:dyDescent="0.35">
      <c r="A305" s="4"/>
      <c r="B305" s="4"/>
    </row>
    <row r="306" spans="1:2" x14ac:dyDescent="0.35">
      <c r="A306" s="4"/>
      <c r="B306" s="4"/>
    </row>
    <row r="307" spans="1:2" x14ac:dyDescent="0.35">
      <c r="A307" s="4"/>
      <c r="B307" s="4"/>
    </row>
    <row r="308" spans="1:2" x14ac:dyDescent="0.35">
      <c r="A308" s="4"/>
      <c r="B308" s="4"/>
    </row>
    <row r="309" spans="1:2" x14ac:dyDescent="0.35">
      <c r="A309" s="4"/>
      <c r="B309" s="4"/>
    </row>
    <row r="310" spans="1:2" x14ac:dyDescent="0.35">
      <c r="A310" s="4"/>
      <c r="B310" s="4"/>
    </row>
    <row r="311" spans="1:2" x14ac:dyDescent="0.35">
      <c r="A311" s="4"/>
      <c r="B311" s="4"/>
    </row>
    <row r="312" spans="1:2" x14ac:dyDescent="0.35">
      <c r="A312" s="4"/>
      <c r="B312" s="4"/>
    </row>
    <row r="313" spans="1:2" x14ac:dyDescent="0.35">
      <c r="A313" s="4"/>
      <c r="B313" s="4"/>
    </row>
    <row r="314" spans="1:2" x14ac:dyDescent="0.35">
      <c r="A314" s="4"/>
      <c r="B314" s="4"/>
    </row>
    <row r="315" spans="1:2" x14ac:dyDescent="0.35">
      <c r="A315" s="4"/>
      <c r="B315" s="4"/>
    </row>
    <row r="316" spans="1:2" x14ac:dyDescent="0.35">
      <c r="A316" s="4"/>
      <c r="B316" s="4"/>
    </row>
    <row r="317" spans="1:2" x14ac:dyDescent="0.35">
      <c r="A317" s="4"/>
      <c r="B317" s="4"/>
    </row>
    <row r="318" spans="1:2" x14ac:dyDescent="0.35">
      <c r="A318" s="4"/>
      <c r="B318" s="4"/>
    </row>
    <row r="319" spans="1:2" x14ac:dyDescent="0.35">
      <c r="A319" s="4"/>
      <c r="B319" s="4"/>
    </row>
    <row r="320" spans="1:2" x14ac:dyDescent="0.35">
      <c r="A320" s="4"/>
      <c r="B320" s="4"/>
    </row>
    <row r="321" spans="1:2" x14ac:dyDescent="0.35">
      <c r="A321" s="4"/>
      <c r="B321" s="4"/>
    </row>
    <row r="322" spans="1:2" x14ac:dyDescent="0.35">
      <c r="A322" s="4"/>
      <c r="B322" s="4"/>
    </row>
    <row r="323" spans="1:2" x14ac:dyDescent="0.35">
      <c r="A323" s="4"/>
      <c r="B323" s="4"/>
    </row>
    <row r="324" spans="1:2" x14ac:dyDescent="0.35">
      <c r="A324" s="4"/>
      <c r="B324" s="4"/>
    </row>
    <row r="325" spans="1:2" x14ac:dyDescent="0.35">
      <c r="A325" s="4"/>
      <c r="B325" s="4"/>
    </row>
    <row r="326" spans="1:2" x14ac:dyDescent="0.35">
      <c r="A326" s="4"/>
      <c r="B326" s="4"/>
    </row>
    <row r="327" spans="1:2" x14ac:dyDescent="0.35">
      <c r="A327" s="4"/>
      <c r="B327" s="4"/>
    </row>
    <row r="328" spans="1:2" x14ac:dyDescent="0.35">
      <c r="A328" s="4"/>
      <c r="B328" s="4"/>
    </row>
    <row r="329" spans="1:2" x14ac:dyDescent="0.35">
      <c r="A329" s="4"/>
      <c r="B329" s="4"/>
    </row>
    <row r="330" spans="1:2" x14ac:dyDescent="0.35">
      <c r="A330" s="4"/>
      <c r="B330" s="4"/>
    </row>
    <row r="331" spans="1:2" x14ac:dyDescent="0.35">
      <c r="A331" s="4"/>
      <c r="B331" s="4"/>
    </row>
    <row r="332" spans="1:2" x14ac:dyDescent="0.35">
      <c r="A332" s="4"/>
      <c r="B332" s="4"/>
    </row>
    <row r="333" spans="1:2" x14ac:dyDescent="0.35">
      <c r="A333" s="4"/>
      <c r="B333" s="4"/>
    </row>
    <row r="334" spans="1:2" x14ac:dyDescent="0.35">
      <c r="A334" s="4"/>
      <c r="B334" s="4"/>
    </row>
    <row r="335" spans="1:2" x14ac:dyDescent="0.35">
      <c r="A335" s="4"/>
      <c r="B335" s="4"/>
    </row>
    <row r="336" spans="1:2" x14ac:dyDescent="0.35">
      <c r="A336" s="4"/>
      <c r="B336" s="4"/>
    </row>
    <row r="337" spans="1:2" x14ac:dyDescent="0.35">
      <c r="A337" s="4"/>
      <c r="B337" s="4"/>
    </row>
    <row r="338" spans="1:2" x14ac:dyDescent="0.35">
      <c r="A338" s="4"/>
      <c r="B338" s="4"/>
    </row>
    <row r="339" spans="1:2" x14ac:dyDescent="0.35">
      <c r="A339" s="4"/>
      <c r="B339" s="4"/>
    </row>
    <row r="340" spans="1:2" x14ac:dyDescent="0.35">
      <c r="A340" s="4"/>
      <c r="B340" s="4"/>
    </row>
    <row r="341" spans="1:2" x14ac:dyDescent="0.35">
      <c r="A341" s="4"/>
      <c r="B341" s="4"/>
    </row>
    <row r="342" spans="1:2" x14ac:dyDescent="0.35">
      <c r="A342" s="4"/>
      <c r="B342" s="4"/>
    </row>
    <row r="343" spans="1:2" x14ac:dyDescent="0.35">
      <c r="A343" s="4"/>
      <c r="B343" s="4"/>
    </row>
    <row r="344" spans="1:2" x14ac:dyDescent="0.35">
      <c r="A344" s="4"/>
      <c r="B344" s="4"/>
    </row>
    <row r="345" spans="1:2" x14ac:dyDescent="0.35">
      <c r="A345" s="4"/>
      <c r="B345" s="4"/>
    </row>
    <row r="346" spans="1:2" x14ac:dyDescent="0.35">
      <c r="A346" s="4"/>
      <c r="B346" s="4"/>
    </row>
    <row r="347" spans="1:2" x14ac:dyDescent="0.35">
      <c r="A347" s="4"/>
      <c r="B347" s="4"/>
    </row>
    <row r="348" spans="1:2" x14ac:dyDescent="0.35">
      <c r="A348" s="4"/>
      <c r="B348" s="4"/>
    </row>
    <row r="349" spans="1:2" x14ac:dyDescent="0.35">
      <c r="A349" s="4"/>
      <c r="B349" s="4"/>
    </row>
    <row r="350" spans="1:2" x14ac:dyDescent="0.35">
      <c r="A350" s="4"/>
      <c r="B350" s="4"/>
    </row>
    <row r="351" spans="1:2" x14ac:dyDescent="0.35">
      <c r="A351" s="4"/>
      <c r="B351" s="4"/>
    </row>
    <row r="352" spans="1:2" x14ac:dyDescent="0.35">
      <c r="A352" s="4"/>
      <c r="B352" s="4"/>
    </row>
    <row r="353" spans="1:2" x14ac:dyDescent="0.35">
      <c r="A353" s="4"/>
      <c r="B353" s="4"/>
    </row>
    <row r="354" spans="1:2" x14ac:dyDescent="0.35">
      <c r="A354" s="4"/>
      <c r="B354" s="4"/>
    </row>
    <row r="355" spans="1:2" x14ac:dyDescent="0.35">
      <c r="A355" s="4"/>
      <c r="B355" s="4"/>
    </row>
    <row r="356" spans="1:2" x14ac:dyDescent="0.35">
      <c r="A356" s="4"/>
      <c r="B356" s="4"/>
    </row>
    <row r="357" spans="1:2" x14ac:dyDescent="0.35">
      <c r="A357" s="4"/>
      <c r="B357" s="4"/>
    </row>
    <row r="358" spans="1:2" x14ac:dyDescent="0.35">
      <c r="A358" s="4"/>
      <c r="B358" s="4"/>
    </row>
    <row r="359" spans="1:2" x14ac:dyDescent="0.35">
      <c r="A359" s="4"/>
      <c r="B359" s="4"/>
    </row>
    <row r="360" spans="1:2" x14ac:dyDescent="0.35">
      <c r="A360" s="4"/>
      <c r="B360" s="4"/>
    </row>
    <row r="361" spans="1:2" x14ac:dyDescent="0.35">
      <c r="A361" s="4"/>
      <c r="B361" s="4"/>
    </row>
    <row r="362" spans="1:2" x14ac:dyDescent="0.35">
      <c r="A362" s="4"/>
      <c r="B362" s="4"/>
    </row>
    <row r="363" spans="1:2" x14ac:dyDescent="0.35">
      <c r="A363" s="4"/>
      <c r="B363" s="4"/>
    </row>
    <row r="364" spans="1:2" x14ac:dyDescent="0.35">
      <c r="A364" s="4"/>
      <c r="B364" s="4"/>
    </row>
    <row r="365" spans="1:2" x14ac:dyDescent="0.35">
      <c r="A365" s="4"/>
      <c r="B365" s="4"/>
    </row>
    <row r="366" spans="1:2" x14ac:dyDescent="0.35">
      <c r="A366" s="4"/>
      <c r="B366" s="4"/>
    </row>
    <row r="367" spans="1:2" x14ac:dyDescent="0.35">
      <c r="A367" s="4"/>
      <c r="B367" s="4"/>
    </row>
    <row r="368" spans="1:2" x14ac:dyDescent="0.35">
      <c r="A368" s="4"/>
      <c r="B368" s="4"/>
    </row>
    <row r="369" spans="1:2" x14ac:dyDescent="0.35">
      <c r="A369" s="4"/>
      <c r="B369" s="4"/>
    </row>
    <row r="370" spans="1:2" x14ac:dyDescent="0.35">
      <c r="A370" s="4"/>
      <c r="B370" s="4"/>
    </row>
    <row r="371" spans="1:2" x14ac:dyDescent="0.35">
      <c r="A371" s="4"/>
      <c r="B371" s="4"/>
    </row>
    <row r="372" spans="1:2" x14ac:dyDescent="0.35">
      <c r="A372" s="4"/>
      <c r="B372" s="4"/>
    </row>
    <row r="373" spans="1:2" x14ac:dyDescent="0.35">
      <c r="A373" s="4"/>
      <c r="B373" s="4"/>
    </row>
    <row r="374" spans="1:2" x14ac:dyDescent="0.35">
      <c r="A374" s="4"/>
      <c r="B374" s="4"/>
    </row>
    <row r="375" spans="1:2" x14ac:dyDescent="0.35">
      <c r="A375" s="4"/>
      <c r="B375" s="4"/>
    </row>
    <row r="376" spans="1:2" x14ac:dyDescent="0.35">
      <c r="A376" s="4"/>
      <c r="B376" s="4"/>
    </row>
    <row r="377" spans="1:2" x14ac:dyDescent="0.35">
      <c r="A377" s="4"/>
      <c r="B377" s="4"/>
    </row>
    <row r="378" spans="1:2" x14ac:dyDescent="0.35">
      <c r="A378" s="4"/>
      <c r="B378" s="4"/>
    </row>
    <row r="379" spans="1:2" x14ac:dyDescent="0.35">
      <c r="A379" s="4"/>
      <c r="B379" s="4"/>
    </row>
    <row r="380" spans="1:2" x14ac:dyDescent="0.35">
      <c r="A380" s="4"/>
      <c r="B380" s="4"/>
    </row>
    <row r="381" spans="1:2" x14ac:dyDescent="0.35">
      <c r="A381" s="4"/>
      <c r="B381" s="4"/>
    </row>
    <row r="382" spans="1:2" x14ac:dyDescent="0.35">
      <c r="A382" s="4"/>
      <c r="B382" s="4"/>
    </row>
    <row r="383" spans="1:2" x14ac:dyDescent="0.35">
      <c r="A383" s="4"/>
      <c r="B383" s="4"/>
    </row>
    <row r="384" spans="1:2" x14ac:dyDescent="0.35">
      <c r="A384" s="4"/>
      <c r="B384" s="4"/>
    </row>
    <row r="385" spans="1:2" x14ac:dyDescent="0.35">
      <c r="A385" s="4"/>
      <c r="B385" s="4"/>
    </row>
    <row r="386" spans="1:2" x14ac:dyDescent="0.35">
      <c r="A386" s="4"/>
      <c r="B386" s="4"/>
    </row>
    <row r="387" spans="1:2" x14ac:dyDescent="0.35">
      <c r="A387" s="4"/>
      <c r="B387" s="4"/>
    </row>
    <row r="388" spans="1:2" x14ac:dyDescent="0.35">
      <c r="A388" s="4"/>
      <c r="B388" s="4"/>
    </row>
    <row r="389" spans="1:2" x14ac:dyDescent="0.35">
      <c r="A389" s="4"/>
      <c r="B389" s="4"/>
    </row>
    <row r="390" spans="1:2" x14ac:dyDescent="0.35">
      <c r="A390" s="4"/>
      <c r="B390" s="4"/>
    </row>
    <row r="391" spans="1:2" x14ac:dyDescent="0.35">
      <c r="A391" s="4"/>
      <c r="B391" s="4"/>
    </row>
    <row r="392" spans="1:2" x14ac:dyDescent="0.35">
      <c r="A392" s="4"/>
      <c r="B392" s="4"/>
    </row>
    <row r="393" spans="1:2" x14ac:dyDescent="0.35">
      <c r="A393" s="4"/>
      <c r="B393" s="4"/>
    </row>
    <row r="394" spans="1:2" x14ac:dyDescent="0.35">
      <c r="A394" s="4"/>
      <c r="B394" s="4"/>
    </row>
    <row r="395" spans="1:2" x14ac:dyDescent="0.35">
      <c r="A395" s="4"/>
      <c r="B395" s="4"/>
    </row>
    <row r="396" spans="1:2" x14ac:dyDescent="0.35">
      <c r="A396" s="4"/>
      <c r="B396" s="4"/>
    </row>
    <row r="397" spans="1:2" x14ac:dyDescent="0.35">
      <c r="A397" s="4"/>
      <c r="B397" s="4"/>
    </row>
    <row r="398" spans="1:2" x14ac:dyDescent="0.35">
      <c r="A398" s="4"/>
      <c r="B398" s="4"/>
    </row>
    <row r="399" spans="1:2" x14ac:dyDescent="0.35">
      <c r="A399" s="4"/>
      <c r="B399" s="4"/>
    </row>
    <row r="400" spans="1:2" x14ac:dyDescent="0.35">
      <c r="A400" s="4"/>
      <c r="B400" s="4"/>
    </row>
    <row r="401" spans="1:2" x14ac:dyDescent="0.35">
      <c r="A401" s="4"/>
      <c r="B401" s="4"/>
    </row>
    <row r="402" spans="1:2" x14ac:dyDescent="0.35">
      <c r="A402" s="4"/>
      <c r="B402" s="4"/>
    </row>
    <row r="403" spans="1:2" x14ac:dyDescent="0.35">
      <c r="A403" s="4"/>
      <c r="B403" s="4"/>
    </row>
    <row r="404" spans="1:2" x14ac:dyDescent="0.35">
      <c r="A404" s="4"/>
      <c r="B404" s="4"/>
    </row>
    <row r="405" spans="1:2" x14ac:dyDescent="0.35">
      <c r="A405" s="4"/>
      <c r="B405" s="4"/>
    </row>
    <row r="406" spans="1:2" x14ac:dyDescent="0.35">
      <c r="A406" s="4"/>
      <c r="B406" s="4"/>
    </row>
    <row r="407" spans="1:2" x14ac:dyDescent="0.35">
      <c r="A407" s="4"/>
      <c r="B407" s="4"/>
    </row>
    <row r="408" spans="1:2" x14ac:dyDescent="0.35">
      <c r="A408" s="4"/>
      <c r="B408" s="4"/>
    </row>
    <row r="409" spans="1:2" x14ac:dyDescent="0.35">
      <c r="A409" s="4"/>
      <c r="B409" s="4"/>
    </row>
    <row r="410" spans="1:2" x14ac:dyDescent="0.35">
      <c r="A410" s="4"/>
      <c r="B410" s="4"/>
    </row>
    <row r="411" spans="1:2" x14ac:dyDescent="0.35">
      <c r="A411" s="4"/>
      <c r="B411" s="4"/>
    </row>
    <row r="412" spans="1:2" x14ac:dyDescent="0.35">
      <c r="A412" s="4"/>
      <c r="B412" s="4"/>
    </row>
    <row r="413" spans="1:2" x14ac:dyDescent="0.35">
      <c r="A413" s="4"/>
      <c r="B413" s="4"/>
    </row>
    <row r="414" spans="1:2" x14ac:dyDescent="0.35">
      <c r="A414" s="4"/>
      <c r="B414" s="4"/>
    </row>
    <row r="415" spans="1:2" x14ac:dyDescent="0.35">
      <c r="A415" s="4"/>
      <c r="B415" s="4"/>
    </row>
    <row r="416" spans="1:2" x14ac:dyDescent="0.35">
      <c r="A416" s="4"/>
      <c r="B416" s="4"/>
    </row>
    <row r="417" spans="1:2" x14ac:dyDescent="0.35">
      <c r="A417" s="4"/>
      <c r="B417" s="4"/>
    </row>
    <row r="418" spans="1:2" x14ac:dyDescent="0.35">
      <c r="A418" s="4"/>
      <c r="B418" s="4"/>
    </row>
    <row r="419" spans="1:2" x14ac:dyDescent="0.35">
      <c r="A419" s="4"/>
      <c r="B419" s="4"/>
    </row>
    <row r="420" spans="1:2" x14ac:dyDescent="0.35">
      <c r="A420" s="4"/>
      <c r="B420" s="4"/>
    </row>
    <row r="421" spans="1:2" x14ac:dyDescent="0.35">
      <c r="A421" s="4"/>
      <c r="B421" s="4"/>
    </row>
    <row r="422" spans="1:2" x14ac:dyDescent="0.35">
      <c r="A422" s="4"/>
      <c r="B422" s="4"/>
    </row>
    <row r="423" spans="1:2" x14ac:dyDescent="0.35">
      <c r="A423" s="4"/>
      <c r="B423" s="4"/>
    </row>
    <row r="424" spans="1:2" x14ac:dyDescent="0.35">
      <c r="A424" s="4"/>
      <c r="B424" s="4"/>
    </row>
    <row r="425" spans="1:2" x14ac:dyDescent="0.35">
      <c r="A425" s="4"/>
      <c r="B425" s="4"/>
    </row>
    <row r="426" spans="1:2" x14ac:dyDescent="0.35">
      <c r="A426" s="4"/>
      <c r="B426" s="4"/>
    </row>
    <row r="427" spans="1:2" x14ac:dyDescent="0.35">
      <c r="A427" s="4"/>
      <c r="B427" s="4"/>
    </row>
    <row r="428" spans="1:2" x14ac:dyDescent="0.35">
      <c r="A428" s="4"/>
      <c r="B428" s="4"/>
    </row>
    <row r="429" spans="1:2" x14ac:dyDescent="0.35">
      <c r="A429" s="4"/>
      <c r="B429" s="4"/>
    </row>
    <row r="430" spans="1:2" x14ac:dyDescent="0.35">
      <c r="A430" s="4"/>
      <c r="B430" s="4"/>
    </row>
    <row r="431" spans="1:2" x14ac:dyDescent="0.35">
      <c r="A431" s="4"/>
      <c r="B431" s="4"/>
    </row>
    <row r="432" spans="1:2" x14ac:dyDescent="0.35">
      <c r="A432" s="4"/>
      <c r="B432" s="4"/>
    </row>
    <row r="433" spans="1:2" x14ac:dyDescent="0.35">
      <c r="A433" s="4"/>
      <c r="B433" s="4"/>
    </row>
    <row r="434" spans="1:2" x14ac:dyDescent="0.35">
      <c r="A434" s="4"/>
      <c r="B434" s="4"/>
    </row>
    <row r="435" spans="1:2" x14ac:dyDescent="0.35">
      <c r="A435" s="4"/>
      <c r="B435" s="4"/>
    </row>
    <row r="436" spans="1:2" x14ac:dyDescent="0.35">
      <c r="A436" s="4"/>
      <c r="B436" s="4"/>
    </row>
    <row r="437" spans="1:2" x14ac:dyDescent="0.35">
      <c r="A437" s="4"/>
      <c r="B437" s="4"/>
    </row>
    <row r="438" spans="1:2" x14ac:dyDescent="0.35">
      <c r="A438" s="4"/>
      <c r="B438" s="4"/>
    </row>
    <row r="439" spans="1:2" x14ac:dyDescent="0.35">
      <c r="A439" s="4"/>
      <c r="B439" s="4"/>
    </row>
    <row r="440" spans="1:2" x14ac:dyDescent="0.35">
      <c r="A440" s="4"/>
      <c r="B440" s="4"/>
    </row>
    <row r="441" spans="1:2" x14ac:dyDescent="0.35">
      <c r="A441" s="4"/>
      <c r="B441" s="4"/>
    </row>
    <row r="442" spans="1:2" x14ac:dyDescent="0.35">
      <c r="A442" s="4"/>
      <c r="B442" s="4"/>
    </row>
    <row r="443" spans="1:2" x14ac:dyDescent="0.35">
      <c r="A443" s="4"/>
      <c r="B443" s="4"/>
    </row>
    <row r="444" spans="1:2" x14ac:dyDescent="0.35">
      <c r="A444" s="4"/>
      <c r="B444" s="4"/>
    </row>
    <row r="445" spans="1:2" x14ac:dyDescent="0.35">
      <c r="A445" s="4"/>
      <c r="B445" s="4"/>
    </row>
    <row r="446" spans="1:2" x14ac:dyDescent="0.35">
      <c r="A446" s="4"/>
      <c r="B446" s="4"/>
    </row>
    <row r="447" spans="1:2" x14ac:dyDescent="0.35">
      <c r="A447" s="4"/>
      <c r="B447" s="4"/>
    </row>
    <row r="448" spans="1:2" x14ac:dyDescent="0.35">
      <c r="A448" s="4"/>
      <c r="B448" s="4"/>
    </row>
    <row r="449" spans="1:2" x14ac:dyDescent="0.35">
      <c r="A449" s="4"/>
      <c r="B449" s="4"/>
    </row>
    <row r="450" spans="1:2" x14ac:dyDescent="0.35">
      <c r="A450" s="4"/>
      <c r="B450" s="4"/>
    </row>
    <row r="451" spans="1:2" x14ac:dyDescent="0.35">
      <c r="A451" s="4"/>
      <c r="B451" s="4"/>
    </row>
    <row r="452" spans="1:2" x14ac:dyDescent="0.35">
      <c r="A452" s="4"/>
      <c r="B452" s="4"/>
    </row>
    <row r="453" spans="1:2" x14ac:dyDescent="0.35">
      <c r="A453" s="4"/>
      <c r="B453" s="4"/>
    </row>
    <row r="454" spans="1:2" x14ac:dyDescent="0.35">
      <c r="A454" s="4"/>
      <c r="B454" s="4"/>
    </row>
    <row r="455" spans="1:2" x14ac:dyDescent="0.35">
      <c r="A455" s="4"/>
      <c r="B455" s="4"/>
    </row>
    <row r="456" spans="1:2" x14ac:dyDescent="0.35">
      <c r="A456" s="4"/>
      <c r="B456" s="4"/>
    </row>
    <row r="457" spans="1:2" x14ac:dyDescent="0.35">
      <c r="A457" s="4"/>
      <c r="B457" s="4"/>
    </row>
    <row r="458" spans="1:2" x14ac:dyDescent="0.35">
      <c r="A458" s="4"/>
      <c r="B458" s="4"/>
    </row>
    <row r="459" spans="1:2" x14ac:dyDescent="0.35">
      <c r="A459" s="4"/>
      <c r="B459" s="4"/>
    </row>
    <row r="460" spans="1:2" x14ac:dyDescent="0.35">
      <c r="A460" s="4"/>
      <c r="B460" s="4"/>
    </row>
    <row r="461" spans="1:2" x14ac:dyDescent="0.35">
      <c r="A461" s="4"/>
      <c r="B461" s="4"/>
    </row>
    <row r="462" spans="1:2" x14ac:dyDescent="0.35">
      <c r="A462" s="4"/>
      <c r="B462" s="4"/>
    </row>
    <row r="463" spans="1:2" x14ac:dyDescent="0.35">
      <c r="A463" s="4"/>
      <c r="B463" s="4"/>
    </row>
    <row r="464" spans="1:2" x14ac:dyDescent="0.35">
      <c r="A464" s="4"/>
      <c r="B464" s="4"/>
    </row>
    <row r="465" spans="1:2" x14ac:dyDescent="0.35">
      <c r="A465" s="4"/>
      <c r="B465" s="4"/>
    </row>
    <row r="466" spans="1:2" x14ac:dyDescent="0.35">
      <c r="A466" s="4"/>
      <c r="B466" s="4"/>
    </row>
    <row r="467" spans="1:2" x14ac:dyDescent="0.35">
      <c r="A467" s="4"/>
      <c r="B467" s="4"/>
    </row>
    <row r="468" spans="1:2" x14ac:dyDescent="0.35">
      <c r="A468" s="4"/>
      <c r="B468" s="4"/>
    </row>
    <row r="469" spans="1:2" x14ac:dyDescent="0.35">
      <c r="A469" s="4"/>
      <c r="B469" s="4"/>
    </row>
    <row r="470" spans="1:2" x14ac:dyDescent="0.35">
      <c r="A470" s="4"/>
      <c r="B470" s="4"/>
    </row>
    <row r="471" spans="1:2" x14ac:dyDescent="0.35">
      <c r="A471" s="4"/>
      <c r="B471" s="4"/>
    </row>
    <row r="472" spans="1:2" x14ac:dyDescent="0.35">
      <c r="A472" s="4"/>
      <c r="B472" s="4"/>
    </row>
    <row r="473" spans="1:2" x14ac:dyDescent="0.35">
      <c r="A473" s="4"/>
      <c r="B473" s="4"/>
    </row>
    <row r="474" spans="1:2" x14ac:dyDescent="0.35">
      <c r="A474" s="4"/>
      <c r="B474" s="4"/>
    </row>
    <row r="475" spans="1:2" x14ac:dyDescent="0.35">
      <c r="A475" s="4"/>
      <c r="B475" s="4"/>
    </row>
    <row r="476" spans="1:2" x14ac:dyDescent="0.35">
      <c r="A476" s="4"/>
      <c r="B476" s="4"/>
    </row>
    <row r="477" spans="1:2" x14ac:dyDescent="0.35">
      <c r="A477" s="4"/>
      <c r="B477" s="4"/>
    </row>
    <row r="478" spans="1:2" x14ac:dyDescent="0.35">
      <c r="A478" s="4"/>
      <c r="B478" s="4"/>
    </row>
    <row r="479" spans="1:2" x14ac:dyDescent="0.35">
      <c r="A479" s="4"/>
      <c r="B479" s="4"/>
    </row>
    <row r="480" spans="1:2" x14ac:dyDescent="0.35">
      <c r="A480" s="4"/>
      <c r="B480" s="4"/>
    </row>
    <row r="481" spans="1:2" x14ac:dyDescent="0.35">
      <c r="A481" s="4"/>
      <c r="B481" s="4"/>
    </row>
    <row r="482" spans="1:2" x14ac:dyDescent="0.35">
      <c r="A482" s="4"/>
      <c r="B482" s="4"/>
    </row>
    <row r="483" spans="1:2" x14ac:dyDescent="0.35">
      <c r="A483" s="4"/>
      <c r="B483" s="4"/>
    </row>
    <row r="484" spans="1:2" x14ac:dyDescent="0.35">
      <c r="A484" s="4"/>
      <c r="B484" s="4"/>
    </row>
    <row r="485" spans="1:2" x14ac:dyDescent="0.35">
      <c r="A485" s="4"/>
      <c r="B485" s="4"/>
    </row>
    <row r="486" spans="1:2" x14ac:dyDescent="0.35">
      <c r="A486" s="4"/>
      <c r="B486" s="4"/>
    </row>
    <row r="487" spans="1:2" x14ac:dyDescent="0.35">
      <c r="A487" s="4"/>
      <c r="B487" s="4"/>
    </row>
    <row r="488" spans="1:2" x14ac:dyDescent="0.35">
      <c r="A488" s="4"/>
      <c r="B488" s="4"/>
    </row>
    <row r="489" spans="1:2" x14ac:dyDescent="0.35">
      <c r="A489" s="4"/>
      <c r="B489" s="4"/>
    </row>
    <row r="490" spans="1:2" x14ac:dyDescent="0.35">
      <c r="A490" s="4"/>
      <c r="B490" s="4"/>
    </row>
    <row r="491" spans="1:2" x14ac:dyDescent="0.35">
      <c r="A491" s="4"/>
      <c r="B491" s="4"/>
    </row>
    <row r="492" spans="1:2" x14ac:dyDescent="0.35">
      <c r="A492" s="4"/>
      <c r="B492" s="4"/>
    </row>
    <row r="493" spans="1:2" x14ac:dyDescent="0.35">
      <c r="A493" s="4"/>
      <c r="B493" s="4"/>
    </row>
    <row r="494" spans="1:2" x14ac:dyDescent="0.35">
      <c r="A494" s="4"/>
      <c r="B494" s="4"/>
    </row>
    <row r="495" spans="1:2" x14ac:dyDescent="0.35">
      <c r="A495" s="4"/>
      <c r="B495" s="4"/>
    </row>
    <row r="496" spans="1:2" x14ac:dyDescent="0.35">
      <c r="A496" s="4"/>
      <c r="B496" s="4"/>
    </row>
    <row r="497" spans="1:2" x14ac:dyDescent="0.35">
      <c r="A497" s="4"/>
      <c r="B497" s="4"/>
    </row>
    <row r="498" spans="1:2" x14ac:dyDescent="0.35">
      <c r="A498" s="4"/>
      <c r="B498" s="4"/>
    </row>
    <row r="499" spans="1:2" x14ac:dyDescent="0.35">
      <c r="A499" s="4"/>
      <c r="B499" s="4"/>
    </row>
    <row r="500" spans="1:2" x14ac:dyDescent="0.35">
      <c r="A500" s="4"/>
      <c r="B500" s="4"/>
    </row>
    <row r="501" spans="1:2" x14ac:dyDescent="0.35">
      <c r="A501" s="4"/>
      <c r="B501" s="4"/>
    </row>
    <row r="502" spans="1:2" x14ac:dyDescent="0.35">
      <c r="A502" s="4"/>
      <c r="B502" s="4"/>
    </row>
    <row r="503" spans="1:2" x14ac:dyDescent="0.35">
      <c r="A503" s="4"/>
      <c r="B503" s="4"/>
    </row>
    <row r="504" spans="1:2" x14ac:dyDescent="0.35">
      <c r="A504" s="4"/>
      <c r="B504" s="4"/>
    </row>
    <row r="505" spans="1:2" x14ac:dyDescent="0.35">
      <c r="A505" s="4"/>
      <c r="B505" s="4"/>
    </row>
    <row r="506" spans="1:2" x14ac:dyDescent="0.35">
      <c r="A506" s="4"/>
      <c r="B506" s="4"/>
    </row>
    <row r="507" spans="1:2" x14ac:dyDescent="0.35">
      <c r="A507" s="4"/>
      <c r="B507" s="4"/>
    </row>
    <row r="508" spans="1:2" x14ac:dyDescent="0.35">
      <c r="A508" s="4"/>
      <c r="B508" s="4"/>
    </row>
    <row r="509" spans="1:2" x14ac:dyDescent="0.35">
      <c r="A509" s="4"/>
      <c r="B509" s="4"/>
    </row>
    <row r="510" spans="1:2" x14ac:dyDescent="0.35">
      <c r="A510" s="4"/>
      <c r="B510" s="4"/>
    </row>
    <row r="511" spans="1:2" x14ac:dyDescent="0.35">
      <c r="A511" s="4"/>
      <c r="B511" s="4"/>
    </row>
    <row r="512" spans="1:2" x14ac:dyDescent="0.35">
      <c r="A512" s="4"/>
      <c r="B512" s="4"/>
    </row>
    <row r="513" spans="1:2" x14ac:dyDescent="0.35">
      <c r="A513" s="4"/>
      <c r="B513" s="4"/>
    </row>
    <row r="514" spans="1:2" x14ac:dyDescent="0.35">
      <c r="A514" s="4"/>
      <c r="B514" s="4"/>
    </row>
    <row r="515" spans="1:2" x14ac:dyDescent="0.35">
      <c r="A515" s="4"/>
      <c r="B515" s="4"/>
    </row>
    <row r="516" spans="1:2" x14ac:dyDescent="0.35">
      <c r="A516" s="4"/>
      <c r="B516" s="4"/>
    </row>
    <row r="517" spans="1:2" x14ac:dyDescent="0.35">
      <c r="A517" s="4"/>
      <c r="B517" s="4"/>
    </row>
    <row r="518" spans="1:2" x14ac:dyDescent="0.35">
      <c r="A518" s="4"/>
      <c r="B518" s="4"/>
    </row>
    <row r="519" spans="1:2" x14ac:dyDescent="0.35">
      <c r="A519" s="4"/>
      <c r="B519" s="4"/>
    </row>
    <row r="520" spans="1:2" x14ac:dyDescent="0.35">
      <c r="A520" s="4"/>
      <c r="B520" s="4"/>
    </row>
    <row r="521" spans="1:2" x14ac:dyDescent="0.35">
      <c r="A521" s="4"/>
      <c r="B521" s="4"/>
    </row>
    <row r="522" spans="1:2" x14ac:dyDescent="0.35">
      <c r="A522" s="4"/>
      <c r="B522" s="4"/>
    </row>
    <row r="523" spans="1:2" x14ac:dyDescent="0.35">
      <c r="A523" s="4"/>
      <c r="B523" s="4"/>
    </row>
    <row r="524" spans="1:2" x14ac:dyDescent="0.35">
      <c r="A524" s="4"/>
      <c r="B524" s="4"/>
    </row>
    <row r="525" spans="1:2" x14ac:dyDescent="0.35">
      <c r="A525" s="4"/>
      <c r="B525" s="4"/>
    </row>
    <row r="526" spans="1:2" x14ac:dyDescent="0.35">
      <c r="A526" s="4"/>
      <c r="B526" s="4"/>
    </row>
    <row r="527" spans="1:2" x14ac:dyDescent="0.35">
      <c r="A527" s="4"/>
      <c r="B527" s="4"/>
    </row>
    <row r="528" spans="1:2" x14ac:dyDescent="0.35">
      <c r="A528" s="4"/>
      <c r="B528" s="4"/>
    </row>
    <row r="529" spans="1:2" x14ac:dyDescent="0.35">
      <c r="A529" s="4"/>
      <c r="B529" s="4"/>
    </row>
    <row r="530" spans="1:2" x14ac:dyDescent="0.35">
      <c r="A530" s="4"/>
      <c r="B530" s="4"/>
    </row>
    <row r="531" spans="1:2" x14ac:dyDescent="0.35">
      <c r="A531" s="4"/>
      <c r="B531" s="4"/>
    </row>
    <row r="532" spans="1:2" x14ac:dyDescent="0.35">
      <c r="A532" s="4"/>
      <c r="B532" s="4"/>
    </row>
    <row r="533" spans="1:2" x14ac:dyDescent="0.35">
      <c r="A533" s="4"/>
      <c r="B533" s="4"/>
    </row>
    <row r="534" spans="1:2" x14ac:dyDescent="0.35">
      <c r="A534" s="4"/>
      <c r="B534" s="4"/>
    </row>
    <row r="535" spans="1:2" x14ac:dyDescent="0.35">
      <c r="A535" s="4"/>
      <c r="B535" s="4"/>
    </row>
    <row r="536" spans="1:2" x14ac:dyDescent="0.35">
      <c r="A536" s="4"/>
      <c r="B536" s="4"/>
    </row>
    <row r="537" spans="1:2" x14ac:dyDescent="0.35">
      <c r="A537" s="4"/>
      <c r="B537" s="4"/>
    </row>
    <row r="538" spans="1:2" x14ac:dyDescent="0.35">
      <c r="A538" s="4"/>
      <c r="B538" s="4"/>
    </row>
    <row r="539" spans="1:2" x14ac:dyDescent="0.35">
      <c r="A539" s="4"/>
      <c r="B539" s="4"/>
    </row>
    <row r="540" spans="1:2" x14ac:dyDescent="0.35">
      <c r="A540" s="4"/>
      <c r="B540" s="4"/>
    </row>
    <row r="541" spans="1:2" x14ac:dyDescent="0.35">
      <c r="A541" s="4"/>
      <c r="B541" s="4"/>
    </row>
    <row r="542" spans="1:2" x14ac:dyDescent="0.35">
      <c r="A542" s="4"/>
      <c r="B542" s="4"/>
    </row>
    <row r="543" spans="1:2" x14ac:dyDescent="0.35">
      <c r="A543" s="4"/>
      <c r="B543" s="4"/>
    </row>
    <row r="544" spans="1:2" x14ac:dyDescent="0.35">
      <c r="A544" s="4"/>
      <c r="B544" s="4"/>
    </row>
    <row r="545" spans="1:2" x14ac:dyDescent="0.35">
      <c r="A545" s="4"/>
      <c r="B545" s="4"/>
    </row>
    <row r="546" spans="1:2" x14ac:dyDescent="0.35">
      <c r="A546" s="4"/>
      <c r="B546" s="4"/>
    </row>
    <row r="547" spans="1:2" x14ac:dyDescent="0.35">
      <c r="A547" s="4"/>
      <c r="B547" s="4"/>
    </row>
    <row r="548" spans="1:2" x14ac:dyDescent="0.35">
      <c r="A548" s="4"/>
      <c r="B548" s="4"/>
    </row>
    <row r="549" spans="1:2" x14ac:dyDescent="0.35">
      <c r="A549" s="4"/>
      <c r="B549" s="4"/>
    </row>
    <row r="550" spans="1:2" x14ac:dyDescent="0.35">
      <c r="A550" s="4"/>
      <c r="B550" s="4"/>
    </row>
    <row r="551" spans="1:2" x14ac:dyDescent="0.35">
      <c r="A551" s="4"/>
      <c r="B551" s="4"/>
    </row>
    <row r="552" spans="1:2" x14ac:dyDescent="0.35">
      <c r="A552" s="4"/>
      <c r="B552" s="4"/>
    </row>
    <row r="553" spans="1:2" x14ac:dyDescent="0.35">
      <c r="A553" s="4"/>
      <c r="B553" s="4"/>
    </row>
    <row r="554" spans="1:2" x14ac:dyDescent="0.35">
      <c r="A554" s="4"/>
      <c r="B554" s="4"/>
    </row>
    <row r="555" spans="1:2" x14ac:dyDescent="0.35">
      <c r="A555" s="4"/>
      <c r="B555" s="4"/>
    </row>
    <row r="556" spans="1:2" x14ac:dyDescent="0.35">
      <c r="A556" s="4"/>
      <c r="B556" s="4"/>
    </row>
    <row r="557" spans="1:2" x14ac:dyDescent="0.35">
      <c r="A557" s="4"/>
      <c r="B557" s="4"/>
    </row>
    <row r="558" spans="1:2" x14ac:dyDescent="0.35">
      <c r="A558" s="4"/>
      <c r="B558" s="4"/>
    </row>
    <row r="559" spans="1:2" x14ac:dyDescent="0.35">
      <c r="A559" s="4"/>
      <c r="B559" s="4"/>
    </row>
    <row r="560" spans="1:2" x14ac:dyDescent="0.35">
      <c r="A560" s="4"/>
      <c r="B560" s="4"/>
    </row>
    <row r="561" spans="1:2" x14ac:dyDescent="0.35">
      <c r="A561" s="4"/>
      <c r="B561" s="4"/>
    </row>
    <row r="562" spans="1:2" x14ac:dyDescent="0.35">
      <c r="A562" s="4"/>
      <c r="B562" s="4"/>
    </row>
    <row r="563" spans="1:2" x14ac:dyDescent="0.35">
      <c r="A563" s="4"/>
      <c r="B563" s="4"/>
    </row>
    <row r="564" spans="1:2" x14ac:dyDescent="0.35">
      <c r="A564" s="4"/>
      <c r="B564" s="4"/>
    </row>
    <row r="565" spans="1:2" x14ac:dyDescent="0.35">
      <c r="A565" s="4"/>
      <c r="B565" s="4"/>
    </row>
    <row r="566" spans="1:2" x14ac:dyDescent="0.35">
      <c r="A566" s="4"/>
      <c r="B566" s="4"/>
    </row>
    <row r="567" spans="1:2" x14ac:dyDescent="0.35">
      <c r="A567" s="4"/>
      <c r="B567" s="4"/>
    </row>
    <row r="568" spans="1:2" x14ac:dyDescent="0.35">
      <c r="A568" s="4"/>
      <c r="B568" s="4"/>
    </row>
    <row r="569" spans="1:2" x14ac:dyDescent="0.35">
      <c r="A569" s="4"/>
      <c r="B569" s="4"/>
    </row>
    <row r="570" spans="1:2" x14ac:dyDescent="0.35">
      <c r="A570" s="4"/>
      <c r="B570" s="4"/>
    </row>
    <row r="571" spans="1:2" x14ac:dyDescent="0.35">
      <c r="A571" s="4"/>
      <c r="B571" s="4"/>
    </row>
    <row r="572" spans="1:2" x14ac:dyDescent="0.35">
      <c r="A572" s="4"/>
      <c r="B572" s="4"/>
    </row>
    <row r="573" spans="1:2" x14ac:dyDescent="0.35">
      <c r="A573" s="4"/>
      <c r="B573" s="4"/>
    </row>
    <row r="574" spans="1:2" x14ac:dyDescent="0.35">
      <c r="A574" s="4"/>
      <c r="B574" s="4"/>
    </row>
    <row r="575" spans="1:2" x14ac:dyDescent="0.35">
      <c r="A575" s="4"/>
      <c r="B575" s="4"/>
    </row>
    <row r="576" spans="1:2" x14ac:dyDescent="0.35">
      <c r="A576" s="4"/>
      <c r="B576" s="4"/>
    </row>
    <row r="577" spans="1:2" x14ac:dyDescent="0.35">
      <c r="A577" s="4"/>
      <c r="B577" s="4"/>
    </row>
    <row r="578" spans="1:2" x14ac:dyDescent="0.35">
      <c r="A578" s="4"/>
      <c r="B578" s="4"/>
    </row>
    <row r="579" spans="1:2" x14ac:dyDescent="0.35">
      <c r="A579" s="4"/>
      <c r="B579" s="4"/>
    </row>
    <row r="580" spans="1:2" x14ac:dyDescent="0.35">
      <c r="A580" s="4"/>
      <c r="B580" s="4"/>
    </row>
    <row r="581" spans="1:2" x14ac:dyDescent="0.35">
      <c r="A581" s="4"/>
      <c r="B581" s="4"/>
    </row>
    <row r="582" spans="1:2" x14ac:dyDescent="0.35">
      <c r="A582" s="4"/>
      <c r="B582" s="4"/>
    </row>
    <row r="583" spans="1:2" x14ac:dyDescent="0.35">
      <c r="A583" s="4"/>
      <c r="B583" s="4"/>
    </row>
    <row r="584" spans="1:2" x14ac:dyDescent="0.35">
      <c r="A584" s="4"/>
      <c r="B584" s="4"/>
    </row>
    <row r="585" spans="1:2" x14ac:dyDescent="0.35">
      <c r="A585" s="4"/>
      <c r="B585" s="4"/>
    </row>
    <row r="586" spans="1:2" x14ac:dyDescent="0.35">
      <c r="A586" s="4"/>
      <c r="B586" s="4"/>
    </row>
    <row r="587" spans="1:2" x14ac:dyDescent="0.35">
      <c r="A587" s="4"/>
      <c r="B587" s="4"/>
    </row>
    <row r="588" spans="1:2" x14ac:dyDescent="0.35">
      <c r="A588" s="4"/>
      <c r="B588" s="4"/>
    </row>
    <row r="589" spans="1:2" x14ac:dyDescent="0.35">
      <c r="A589" s="4"/>
      <c r="B589" s="4"/>
    </row>
    <row r="590" spans="1:2" x14ac:dyDescent="0.35">
      <c r="A590" s="4"/>
      <c r="B590" s="4"/>
    </row>
    <row r="591" spans="1:2" x14ac:dyDescent="0.35">
      <c r="A591" s="4"/>
      <c r="B591" s="4"/>
    </row>
    <row r="592" spans="1:2" x14ac:dyDescent="0.35">
      <c r="A592" s="4"/>
      <c r="B592" s="4"/>
    </row>
    <row r="593" spans="1:2" x14ac:dyDescent="0.35">
      <c r="A593" s="4"/>
      <c r="B593" s="4"/>
    </row>
    <row r="594" spans="1:2" x14ac:dyDescent="0.35">
      <c r="A594" s="4"/>
      <c r="B594" s="4"/>
    </row>
    <row r="595" spans="1:2" x14ac:dyDescent="0.35">
      <c r="A595" s="4"/>
      <c r="B595" s="4"/>
    </row>
    <row r="596" spans="1:2" x14ac:dyDescent="0.35">
      <c r="A596" s="4"/>
      <c r="B596" s="4"/>
    </row>
    <row r="597" spans="1:2" x14ac:dyDescent="0.35">
      <c r="A597" s="4"/>
      <c r="B597" s="4"/>
    </row>
    <row r="598" spans="1:2" x14ac:dyDescent="0.35">
      <c r="A598" s="4"/>
      <c r="B598" s="4"/>
    </row>
    <row r="599" spans="1:2" x14ac:dyDescent="0.35">
      <c r="A599" s="4"/>
      <c r="B599" s="4"/>
    </row>
    <row r="600" spans="1:2" x14ac:dyDescent="0.35">
      <c r="A600" s="4"/>
      <c r="B600" s="4"/>
    </row>
    <row r="601" spans="1:2" x14ac:dyDescent="0.35">
      <c r="A601" s="4"/>
      <c r="B601" s="4"/>
    </row>
    <row r="602" spans="1:2" x14ac:dyDescent="0.35">
      <c r="A602" s="4"/>
      <c r="B602" s="4"/>
    </row>
    <row r="603" spans="1:2" x14ac:dyDescent="0.35">
      <c r="A603" s="4"/>
      <c r="B603" s="4"/>
    </row>
    <row r="604" spans="1:2" x14ac:dyDescent="0.35">
      <c r="A604" s="4"/>
      <c r="B604" s="4"/>
    </row>
    <row r="605" spans="1:2" x14ac:dyDescent="0.35">
      <c r="A605" s="4"/>
      <c r="B605" s="4"/>
    </row>
    <row r="606" spans="1:2" x14ac:dyDescent="0.35">
      <c r="A606" s="4"/>
      <c r="B606" s="4"/>
    </row>
    <row r="607" spans="1:2" x14ac:dyDescent="0.35">
      <c r="A607" s="4"/>
      <c r="B607" s="4"/>
    </row>
    <row r="608" spans="1:2" x14ac:dyDescent="0.35">
      <c r="A608" s="4"/>
      <c r="B608" s="4"/>
    </row>
    <row r="609" spans="1:2" x14ac:dyDescent="0.35">
      <c r="A609" s="4"/>
      <c r="B609" s="4"/>
    </row>
    <row r="610" spans="1:2" x14ac:dyDescent="0.35">
      <c r="A610" s="4"/>
      <c r="B610" s="4"/>
    </row>
    <row r="611" spans="1:2" x14ac:dyDescent="0.35">
      <c r="A611" s="4"/>
      <c r="B611" s="4"/>
    </row>
    <row r="612" spans="1:2" x14ac:dyDescent="0.35">
      <c r="A612" s="4"/>
      <c r="B612" s="4"/>
    </row>
    <row r="613" spans="1:2" x14ac:dyDescent="0.35">
      <c r="A613" s="4"/>
      <c r="B613" s="4"/>
    </row>
    <row r="614" spans="1:2" x14ac:dyDescent="0.35">
      <c r="A614" s="4"/>
      <c r="B614" s="4"/>
    </row>
    <row r="615" spans="1:2" x14ac:dyDescent="0.35">
      <c r="A615" s="4"/>
      <c r="B615" s="4"/>
    </row>
    <row r="616" spans="1:2" x14ac:dyDescent="0.35">
      <c r="A616" s="4"/>
      <c r="B616" s="4"/>
    </row>
    <row r="617" spans="1:2" x14ac:dyDescent="0.35">
      <c r="A617" s="4"/>
      <c r="B617" s="4"/>
    </row>
    <row r="618" spans="1:2" x14ac:dyDescent="0.35">
      <c r="A618" s="4"/>
      <c r="B618" s="4"/>
    </row>
    <row r="619" spans="1:2" x14ac:dyDescent="0.35">
      <c r="A619" s="4"/>
      <c r="B619" s="4"/>
    </row>
    <row r="620" spans="1:2" x14ac:dyDescent="0.35">
      <c r="A620" s="4"/>
      <c r="B620" s="4"/>
    </row>
    <row r="621" spans="1:2" x14ac:dyDescent="0.35">
      <c r="A621" s="4"/>
      <c r="B621" s="4"/>
    </row>
    <row r="622" spans="1:2" x14ac:dyDescent="0.35">
      <c r="A622" s="4"/>
      <c r="B622" s="4"/>
    </row>
    <row r="623" spans="1:2" x14ac:dyDescent="0.35">
      <c r="A623" s="4"/>
      <c r="B623" s="4"/>
    </row>
    <row r="624" spans="1:2" x14ac:dyDescent="0.35">
      <c r="A624" s="4"/>
      <c r="B624" s="4"/>
    </row>
    <row r="625" spans="1:2" x14ac:dyDescent="0.35">
      <c r="A625" s="4"/>
      <c r="B625" s="4"/>
    </row>
    <row r="626" spans="1:2" x14ac:dyDescent="0.35">
      <c r="A626" s="4"/>
      <c r="B626" s="4"/>
    </row>
    <row r="627" spans="1:2" x14ac:dyDescent="0.35">
      <c r="A627" s="4"/>
      <c r="B627" s="4"/>
    </row>
    <row r="628" spans="1:2" x14ac:dyDescent="0.35">
      <c r="A628" s="4"/>
      <c r="B628" s="4"/>
    </row>
    <row r="629" spans="1:2" x14ac:dyDescent="0.35">
      <c r="A629" s="4"/>
      <c r="B629" s="4"/>
    </row>
    <row r="630" spans="1:2" x14ac:dyDescent="0.35">
      <c r="A630" s="4"/>
      <c r="B630" s="4"/>
    </row>
    <row r="631" spans="1:2" x14ac:dyDescent="0.35">
      <c r="A631" s="4"/>
      <c r="B631" s="4"/>
    </row>
    <row r="632" spans="1:2" x14ac:dyDescent="0.35">
      <c r="A632" s="4"/>
      <c r="B632" s="4"/>
    </row>
    <row r="633" spans="1:2" x14ac:dyDescent="0.35">
      <c r="A633" s="4"/>
      <c r="B633" s="4"/>
    </row>
    <row r="634" spans="1:2" x14ac:dyDescent="0.35">
      <c r="A634" s="4"/>
      <c r="B634" s="4"/>
    </row>
    <row r="635" spans="1:2" x14ac:dyDescent="0.35">
      <c r="A635" s="4"/>
      <c r="B635" s="4"/>
    </row>
    <row r="636" spans="1:2" x14ac:dyDescent="0.35">
      <c r="A636" s="4"/>
      <c r="B636" s="4"/>
    </row>
    <row r="637" spans="1:2" x14ac:dyDescent="0.35">
      <c r="A637" s="4"/>
      <c r="B637" s="4"/>
    </row>
    <row r="638" spans="1:2" x14ac:dyDescent="0.35">
      <c r="A638" s="4"/>
      <c r="B638" s="4"/>
    </row>
    <row r="639" spans="1:2" x14ac:dyDescent="0.35">
      <c r="A639" s="4"/>
      <c r="B639" s="4"/>
    </row>
    <row r="640" spans="1:2" x14ac:dyDescent="0.35">
      <c r="A640" s="4"/>
      <c r="B640" s="4"/>
    </row>
    <row r="641" spans="1:2" x14ac:dyDescent="0.35">
      <c r="A641" s="4"/>
      <c r="B641" s="4"/>
    </row>
    <row r="642" spans="1:2" x14ac:dyDescent="0.35">
      <c r="A642" s="4"/>
      <c r="B642" s="4"/>
    </row>
    <row r="643" spans="1:2" x14ac:dyDescent="0.35">
      <c r="A643" s="4"/>
      <c r="B643" s="4"/>
    </row>
    <row r="644" spans="1:2" x14ac:dyDescent="0.35">
      <c r="A644" s="4"/>
      <c r="B644" s="4"/>
    </row>
    <row r="645" spans="1:2" x14ac:dyDescent="0.35">
      <c r="A645" s="4"/>
      <c r="B645" s="4"/>
    </row>
    <row r="646" spans="1:2" x14ac:dyDescent="0.35">
      <c r="A646" s="4"/>
      <c r="B646" s="4"/>
    </row>
    <row r="647" spans="1:2" x14ac:dyDescent="0.35">
      <c r="A647" s="4"/>
      <c r="B647" s="4"/>
    </row>
    <row r="648" spans="1:2" x14ac:dyDescent="0.35">
      <c r="A648" s="4"/>
      <c r="B648" s="4"/>
    </row>
    <row r="649" spans="1:2" x14ac:dyDescent="0.35">
      <c r="A649" s="4"/>
      <c r="B649" s="4"/>
    </row>
    <row r="650" spans="1:2" x14ac:dyDescent="0.35">
      <c r="A650" s="4"/>
      <c r="B650" s="4"/>
    </row>
    <row r="651" spans="1:2" x14ac:dyDescent="0.35">
      <c r="A651" s="4"/>
      <c r="B651" s="4"/>
    </row>
    <row r="652" spans="1:2" x14ac:dyDescent="0.35">
      <c r="A652" s="4"/>
      <c r="B652" s="4"/>
    </row>
    <row r="653" spans="1:2" x14ac:dyDescent="0.35">
      <c r="A653" s="4"/>
      <c r="B653" s="4"/>
    </row>
    <row r="654" spans="1:2" x14ac:dyDescent="0.35">
      <c r="A654" s="4"/>
      <c r="B654" s="4"/>
    </row>
    <row r="655" spans="1:2" x14ac:dyDescent="0.35">
      <c r="A655" s="4"/>
      <c r="B655" s="4"/>
    </row>
    <row r="656" spans="1:2" x14ac:dyDescent="0.35">
      <c r="A656" s="4"/>
      <c r="B656" s="4"/>
    </row>
    <row r="657" spans="1:2" x14ac:dyDescent="0.35">
      <c r="A657" s="4"/>
      <c r="B657" s="4"/>
    </row>
    <row r="658" spans="1:2" x14ac:dyDescent="0.35">
      <c r="A658" s="4"/>
      <c r="B658" s="4"/>
    </row>
    <row r="659" spans="1:2" x14ac:dyDescent="0.35">
      <c r="A659" s="4"/>
      <c r="B659" s="4"/>
    </row>
    <row r="660" spans="1:2" x14ac:dyDescent="0.35">
      <c r="A660" s="4"/>
      <c r="B660" s="4"/>
    </row>
    <row r="661" spans="1:2" x14ac:dyDescent="0.35">
      <c r="A661" s="4"/>
      <c r="B661" s="4"/>
    </row>
    <row r="662" spans="1:2" x14ac:dyDescent="0.35">
      <c r="A662" s="4"/>
      <c r="B662" s="4"/>
    </row>
    <row r="663" spans="1:2" x14ac:dyDescent="0.35">
      <c r="A663" s="4"/>
      <c r="B663" s="4"/>
    </row>
    <row r="664" spans="1:2" x14ac:dyDescent="0.35">
      <c r="A664" s="4"/>
      <c r="B664" s="4"/>
    </row>
    <row r="665" spans="1:2" x14ac:dyDescent="0.35">
      <c r="A665" s="4"/>
      <c r="B665" s="4"/>
    </row>
    <row r="666" spans="1:2" x14ac:dyDescent="0.35">
      <c r="A666" s="4"/>
      <c r="B666" s="4"/>
    </row>
    <row r="667" spans="1:2" x14ac:dyDescent="0.35">
      <c r="A667" s="4"/>
      <c r="B667" s="4"/>
    </row>
    <row r="668" spans="1:2" x14ac:dyDescent="0.35">
      <c r="A668" s="4"/>
      <c r="B668" s="4"/>
    </row>
    <row r="669" spans="1:2" x14ac:dyDescent="0.35">
      <c r="A669" s="4"/>
      <c r="B669" s="4"/>
    </row>
    <row r="670" spans="1:2" x14ac:dyDescent="0.35">
      <c r="A670" s="4"/>
      <c r="B670" s="4"/>
    </row>
    <row r="671" spans="1:2" x14ac:dyDescent="0.35">
      <c r="A671" s="4"/>
      <c r="B671" s="4"/>
    </row>
    <row r="672" spans="1:2" x14ac:dyDescent="0.35">
      <c r="A672" s="4"/>
      <c r="B672" s="4"/>
    </row>
    <row r="673" spans="1:2" x14ac:dyDescent="0.35">
      <c r="A673" s="4"/>
      <c r="B673" s="4"/>
    </row>
    <row r="674" spans="1:2" x14ac:dyDescent="0.35">
      <c r="A674" s="4"/>
      <c r="B674" s="4"/>
    </row>
    <row r="675" spans="1:2" x14ac:dyDescent="0.35">
      <c r="A675" s="4"/>
      <c r="B675" s="4"/>
    </row>
    <row r="676" spans="1:2" x14ac:dyDescent="0.35">
      <c r="A676" s="4"/>
      <c r="B676" s="4"/>
    </row>
    <row r="677" spans="1:2" x14ac:dyDescent="0.35">
      <c r="A677" s="4"/>
      <c r="B677" s="4"/>
    </row>
    <row r="678" spans="1:2" x14ac:dyDescent="0.35">
      <c r="A678" s="4"/>
      <c r="B678" s="4"/>
    </row>
    <row r="679" spans="1:2" x14ac:dyDescent="0.35">
      <c r="A679" s="4"/>
      <c r="B679" s="4"/>
    </row>
    <row r="680" spans="1:2" x14ac:dyDescent="0.35">
      <c r="A680" s="4"/>
      <c r="B680" s="4"/>
    </row>
    <row r="681" spans="1:2" x14ac:dyDescent="0.35">
      <c r="A681" s="4"/>
      <c r="B681" s="4"/>
    </row>
    <row r="682" spans="1:2" x14ac:dyDescent="0.35">
      <c r="A682" s="4"/>
      <c r="B682" s="4"/>
    </row>
    <row r="683" spans="1:2" x14ac:dyDescent="0.35">
      <c r="A683" s="4"/>
      <c r="B683" s="4"/>
    </row>
    <row r="684" spans="1:2" x14ac:dyDescent="0.35">
      <c r="A684" s="4"/>
      <c r="B684" s="4"/>
    </row>
    <row r="685" spans="1:2" x14ac:dyDescent="0.35">
      <c r="A685" s="4"/>
      <c r="B685" s="4"/>
    </row>
    <row r="686" spans="1:2" x14ac:dyDescent="0.35">
      <c r="A686" s="4"/>
      <c r="B686" s="4"/>
    </row>
    <row r="687" spans="1:2" x14ac:dyDescent="0.35">
      <c r="A687" s="4"/>
      <c r="B687" s="4"/>
    </row>
    <row r="688" spans="1:2" x14ac:dyDescent="0.35">
      <c r="A688" s="4"/>
      <c r="B688" s="4"/>
    </row>
    <row r="689" spans="1:2" x14ac:dyDescent="0.35">
      <c r="A689" s="4"/>
      <c r="B689" s="4"/>
    </row>
    <row r="690" spans="1:2" x14ac:dyDescent="0.35">
      <c r="A690" s="4"/>
      <c r="B690" s="4"/>
    </row>
    <row r="691" spans="1:2" x14ac:dyDescent="0.35">
      <c r="A691" s="4"/>
      <c r="B691" s="4"/>
    </row>
    <row r="692" spans="1:2" x14ac:dyDescent="0.35">
      <c r="A692" s="4"/>
      <c r="B692" s="4"/>
    </row>
    <row r="693" spans="1:2" x14ac:dyDescent="0.35">
      <c r="A693" s="4"/>
      <c r="B693" s="4"/>
    </row>
    <row r="694" spans="1:2" x14ac:dyDescent="0.35">
      <c r="A694" s="4"/>
      <c r="B694" s="4"/>
    </row>
    <row r="695" spans="1:2" x14ac:dyDescent="0.35">
      <c r="A695" s="4"/>
      <c r="B695" s="4"/>
    </row>
    <row r="696" spans="1:2" x14ac:dyDescent="0.35">
      <c r="A696" s="4"/>
      <c r="B696" s="4"/>
    </row>
    <row r="697" spans="1:2" x14ac:dyDescent="0.35">
      <c r="A697" s="4"/>
      <c r="B697" s="4"/>
    </row>
    <row r="698" spans="1:2" x14ac:dyDescent="0.35">
      <c r="A698" s="4"/>
      <c r="B698" s="4"/>
    </row>
    <row r="699" spans="1:2" x14ac:dyDescent="0.35">
      <c r="A699" s="4"/>
      <c r="B699" s="4"/>
    </row>
    <row r="700" spans="1:2" x14ac:dyDescent="0.35">
      <c r="A700" s="4"/>
      <c r="B700" s="4"/>
    </row>
    <row r="701" spans="1:2" x14ac:dyDescent="0.35">
      <c r="A701" s="4"/>
      <c r="B701" s="4"/>
    </row>
    <row r="702" spans="1:2" x14ac:dyDescent="0.35">
      <c r="A702" s="4"/>
      <c r="B702" s="4"/>
    </row>
    <row r="703" spans="1:2" x14ac:dyDescent="0.35">
      <c r="A703" s="4"/>
      <c r="B703" s="4"/>
    </row>
    <row r="704" spans="1:2" x14ac:dyDescent="0.35">
      <c r="A704" s="4"/>
      <c r="B704" s="4"/>
    </row>
    <row r="705" spans="1:2" x14ac:dyDescent="0.35">
      <c r="A705" s="4"/>
      <c r="B705" s="4"/>
    </row>
    <row r="706" spans="1:2" x14ac:dyDescent="0.35">
      <c r="A706" s="4"/>
      <c r="B706" s="4"/>
    </row>
    <row r="707" spans="1:2" x14ac:dyDescent="0.35">
      <c r="A707" s="4"/>
      <c r="B707" s="4"/>
    </row>
    <row r="708" spans="1:2" x14ac:dyDescent="0.35">
      <c r="A708" s="4"/>
      <c r="B708" s="4"/>
    </row>
    <row r="709" spans="1:2" x14ac:dyDescent="0.35">
      <c r="A709" s="4"/>
      <c r="B709" s="4"/>
    </row>
    <row r="710" spans="1:2" x14ac:dyDescent="0.35">
      <c r="A710" s="4"/>
      <c r="B710" s="4"/>
    </row>
    <row r="711" spans="1:2" x14ac:dyDescent="0.35">
      <c r="A711" s="4"/>
      <c r="B711" s="4"/>
    </row>
    <row r="712" spans="1:2" x14ac:dyDescent="0.35">
      <c r="A712" s="4"/>
      <c r="B712" s="4"/>
    </row>
    <row r="713" spans="1:2" x14ac:dyDescent="0.35">
      <c r="A713" s="4"/>
      <c r="B713" s="4"/>
    </row>
    <row r="714" spans="1:2" x14ac:dyDescent="0.35">
      <c r="A714" s="4"/>
      <c r="B714" s="4"/>
    </row>
    <row r="715" spans="1:2" x14ac:dyDescent="0.35">
      <c r="A715" s="4"/>
      <c r="B715" s="4"/>
    </row>
    <row r="716" spans="1:2" x14ac:dyDescent="0.35">
      <c r="A716" s="4"/>
      <c r="B716" s="4"/>
    </row>
    <row r="717" spans="1:2" x14ac:dyDescent="0.35">
      <c r="A717" s="4"/>
      <c r="B717" s="4"/>
    </row>
    <row r="718" spans="1:2" x14ac:dyDescent="0.35">
      <c r="A718" s="4"/>
      <c r="B718" s="4"/>
    </row>
    <row r="719" spans="1:2" x14ac:dyDescent="0.35">
      <c r="A719" s="4"/>
      <c r="B719" s="4"/>
    </row>
    <row r="720" spans="1:2" x14ac:dyDescent="0.35">
      <c r="A720" s="4"/>
      <c r="B720" s="4"/>
    </row>
    <row r="721" spans="1:2" x14ac:dyDescent="0.35">
      <c r="A721" s="4"/>
      <c r="B721" s="4"/>
    </row>
    <row r="722" spans="1:2" x14ac:dyDescent="0.35">
      <c r="A722" s="4"/>
      <c r="B722" s="4"/>
    </row>
    <row r="723" spans="1:2" x14ac:dyDescent="0.35">
      <c r="A723" s="4"/>
      <c r="B723" s="4"/>
    </row>
    <row r="724" spans="1:2" x14ac:dyDescent="0.35">
      <c r="A724" s="4"/>
      <c r="B724" s="4"/>
    </row>
    <row r="725" spans="1:2" x14ac:dyDescent="0.35">
      <c r="A725" s="4"/>
      <c r="B725" s="4"/>
    </row>
    <row r="726" spans="1:2" x14ac:dyDescent="0.35">
      <c r="A726" s="4"/>
      <c r="B726" s="4"/>
    </row>
    <row r="727" spans="1:2" x14ac:dyDescent="0.35">
      <c r="A727" s="4"/>
      <c r="B727" s="4"/>
    </row>
    <row r="728" spans="1:2" x14ac:dyDescent="0.35">
      <c r="A728" s="4"/>
      <c r="B728" s="4"/>
    </row>
    <row r="729" spans="1:2" x14ac:dyDescent="0.35">
      <c r="A729" s="4"/>
      <c r="B729" s="4"/>
    </row>
    <row r="730" spans="1:2" x14ac:dyDescent="0.35">
      <c r="A730" s="4"/>
      <c r="B730" s="4"/>
    </row>
    <row r="731" spans="1:2" x14ac:dyDescent="0.35">
      <c r="A731" s="4"/>
      <c r="B731" s="4"/>
    </row>
    <row r="732" spans="1:2" x14ac:dyDescent="0.35">
      <c r="A732" s="4"/>
      <c r="B732" s="4"/>
    </row>
    <row r="733" spans="1:2" x14ac:dyDescent="0.35">
      <c r="A733" s="4"/>
      <c r="B733" s="4"/>
    </row>
    <row r="734" spans="1:2" x14ac:dyDescent="0.35">
      <c r="A734" s="4"/>
      <c r="B734" s="4"/>
    </row>
    <row r="735" spans="1:2" x14ac:dyDescent="0.35">
      <c r="A735" s="4"/>
      <c r="B735" s="4"/>
    </row>
    <row r="736" spans="1:2" x14ac:dyDescent="0.35">
      <c r="A736" s="4"/>
      <c r="B736" s="4"/>
    </row>
    <row r="737" spans="1:2" x14ac:dyDescent="0.35">
      <c r="A737" s="4"/>
      <c r="B737" s="4"/>
    </row>
    <row r="738" spans="1:2" x14ac:dyDescent="0.35">
      <c r="A738" s="4"/>
      <c r="B738" s="4"/>
    </row>
    <row r="739" spans="1:2" x14ac:dyDescent="0.35">
      <c r="A739" s="4"/>
      <c r="B739" s="4"/>
    </row>
    <row r="740" spans="1:2" x14ac:dyDescent="0.35">
      <c r="A740" s="4"/>
      <c r="B740" s="4"/>
    </row>
    <row r="741" spans="1:2" x14ac:dyDescent="0.35">
      <c r="A741" s="4"/>
      <c r="B741" s="4"/>
    </row>
    <row r="742" spans="1:2" x14ac:dyDescent="0.35">
      <c r="A742" s="4"/>
      <c r="B742" s="4"/>
    </row>
    <row r="743" spans="1:2" x14ac:dyDescent="0.35">
      <c r="A743" s="4"/>
      <c r="B743" s="4"/>
    </row>
    <row r="744" spans="1:2" x14ac:dyDescent="0.35">
      <c r="A744" s="4"/>
      <c r="B744" s="4"/>
    </row>
    <row r="745" spans="1:2" x14ac:dyDescent="0.35">
      <c r="A745" s="4"/>
      <c r="B745" s="4"/>
    </row>
    <row r="746" spans="1:2" x14ac:dyDescent="0.35">
      <c r="A746" s="4"/>
      <c r="B746" s="4"/>
    </row>
    <row r="747" spans="1:2" x14ac:dyDescent="0.35">
      <c r="A747" s="4"/>
      <c r="B747" s="4"/>
    </row>
    <row r="748" spans="1:2" x14ac:dyDescent="0.35">
      <c r="A748" s="4"/>
      <c r="B748" s="4"/>
    </row>
    <row r="749" spans="1:2" x14ac:dyDescent="0.35">
      <c r="A749" s="4"/>
      <c r="B749" s="4"/>
    </row>
    <row r="750" spans="1:2" x14ac:dyDescent="0.35">
      <c r="A750" s="4"/>
      <c r="B750" s="4"/>
    </row>
    <row r="751" spans="1:2" x14ac:dyDescent="0.35">
      <c r="A751" s="4"/>
      <c r="B751" s="4"/>
    </row>
    <row r="752" spans="1:2" x14ac:dyDescent="0.35">
      <c r="A752" s="4"/>
      <c r="B752" s="4"/>
    </row>
    <row r="753" spans="1:2" x14ac:dyDescent="0.35">
      <c r="A753" s="4"/>
      <c r="B753" s="4"/>
    </row>
    <row r="754" spans="1:2" x14ac:dyDescent="0.35">
      <c r="A754" s="4"/>
      <c r="B754" s="4"/>
    </row>
    <row r="755" spans="1:2" x14ac:dyDescent="0.35">
      <c r="A755" s="4"/>
      <c r="B755" s="4"/>
    </row>
    <row r="756" spans="1:2" x14ac:dyDescent="0.35">
      <c r="A756" s="4"/>
      <c r="B756" s="4"/>
    </row>
    <row r="757" spans="1:2" x14ac:dyDescent="0.35">
      <c r="A757" s="4"/>
      <c r="B757" s="4"/>
    </row>
    <row r="758" spans="1:2" x14ac:dyDescent="0.35">
      <c r="A758" s="4"/>
      <c r="B758" s="4"/>
    </row>
    <row r="759" spans="1:2" x14ac:dyDescent="0.35">
      <c r="A759" s="4"/>
      <c r="B759" s="4"/>
    </row>
    <row r="760" spans="1:2" x14ac:dyDescent="0.35">
      <c r="A760" s="4"/>
      <c r="B760" s="4"/>
    </row>
    <row r="761" spans="1:2" x14ac:dyDescent="0.35">
      <c r="A761" s="4"/>
      <c r="B761" s="4"/>
    </row>
    <row r="762" spans="1:2" x14ac:dyDescent="0.35">
      <c r="A762" s="4"/>
      <c r="B762" s="4"/>
    </row>
    <row r="763" spans="1:2" x14ac:dyDescent="0.35">
      <c r="A763" s="4"/>
      <c r="B763" s="4"/>
    </row>
    <row r="764" spans="1:2" x14ac:dyDescent="0.35">
      <c r="A764" s="4"/>
      <c r="B764" s="4"/>
    </row>
    <row r="765" spans="1:2" x14ac:dyDescent="0.35">
      <c r="A765" s="4"/>
      <c r="B765" s="4"/>
    </row>
    <row r="766" spans="1:2" x14ac:dyDescent="0.35">
      <c r="A766" s="4"/>
      <c r="B766" s="4"/>
    </row>
    <row r="767" spans="1:2" x14ac:dyDescent="0.35">
      <c r="A767" s="4"/>
      <c r="B767" s="4"/>
    </row>
    <row r="768" spans="1:2" x14ac:dyDescent="0.35">
      <c r="A768" s="4"/>
      <c r="B768" s="4"/>
    </row>
    <row r="769" spans="1:2" x14ac:dyDescent="0.35">
      <c r="A769" s="4"/>
      <c r="B769" s="4"/>
    </row>
    <row r="770" spans="1:2" x14ac:dyDescent="0.35">
      <c r="A770" s="4"/>
      <c r="B770" s="4"/>
    </row>
    <row r="771" spans="1:2" x14ac:dyDescent="0.35">
      <c r="A771" s="4"/>
      <c r="B771" s="4"/>
    </row>
    <row r="772" spans="1:2" x14ac:dyDescent="0.35">
      <c r="A772" s="4"/>
      <c r="B772" s="4"/>
    </row>
    <row r="773" spans="1:2" x14ac:dyDescent="0.35">
      <c r="A773" s="4"/>
      <c r="B773" s="4"/>
    </row>
    <row r="774" spans="1:2" x14ac:dyDescent="0.35">
      <c r="A774" s="4"/>
      <c r="B774" s="4"/>
    </row>
    <row r="775" spans="1:2" x14ac:dyDescent="0.35">
      <c r="A775" s="4"/>
      <c r="B775" s="4"/>
    </row>
    <row r="776" spans="1:2" x14ac:dyDescent="0.35">
      <c r="A776" s="4"/>
      <c r="B776" s="4"/>
    </row>
    <row r="777" spans="1:2" x14ac:dyDescent="0.35">
      <c r="A777" s="4"/>
      <c r="B777" s="4"/>
    </row>
    <row r="778" spans="1:2" x14ac:dyDescent="0.35">
      <c r="A778" s="4"/>
      <c r="B778" s="4"/>
    </row>
    <row r="779" spans="1:2" x14ac:dyDescent="0.35">
      <c r="A779" s="4"/>
      <c r="B779" s="4"/>
    </row>
    <row r="780" spans="1:2" x14ac:dyDescent="0.35">
      <c r="A780" s="4"/>
      <c r="B780" s="4"/>
    </row>
    <row r="781" spans="1:2" x14ac:dyDescent="0.35">
      <c r="A781" s="4"/>
      <c r="B781" s="4"/>
    </row>
    <row r="782" spans="1:2" x14ac:dyDescent="0.35">
      <c r="A782" s="4"/>
      <c r="B782" s="4"/>
    </row>
    <row r="783" spans="1:2" x14ac:dyDescent="0.35">
      <c r="A783" s="4"/>
      <c r="B783" s="4"/>
    </row>
    <row r="784" spans="1:2" x14ac:dyDescent="0.35">
      <c r="A784" s="4"/>
      <c r="B784" s="4"/>
    </row>
    <row r="785" spans="1:2" x14ac:dyDescent="0.35">
      <c r="A785" s="4"/>
      <c r="B785" s="4"/>
    </row>
    <row r="786" spans="1:2" x14ac:dyDescent="0.35">
      <c r="A786" s="4"/>
      <c r="B786" s="4"/>
    </row>
    <row r="787" spans="1:2" x14ac:dyDescent="0.35">
      <c r="A787" s="4"/>
      <c r="B787" s="4"/>
    </row>
    <row r="788" spans="1:2" x14ac:dyDescent="0.35">
      <c r="A788" s="4"/>
      <c r="B788" s="4"/>
    </row>
    <row r="789" spans="1:2" x14ac:dyDescent="0.35">
      <c r="A789" s="4"/>
      <c r="B789" s="4"/>
    </row>
    <row r="790" spans="1:2" x14ac:dyDescent="0.35">
      <c r="A790" s="4"/>
      <c r="B790" s="4"/>
    </row>
    <row r="791" spans="1:2" x14ac:dyDescent="0.35">
      <c r="A791" s="4"/>
      <c r="B791" s="4"/>
    </row>
    <row r="792" spans="1:2" x14ac:dyDescent="0.35">
      <c r="A792" s="4"/>
      <c r="B792" s="4"/>
    </row>
    <row r="793" spans="1:2" x14ac:dyDescent="0.35">
      <c r="A793" s="4"/>
      <c r="B793" s="4"/>
    </row>
    <row r="794" spans="1:2" x14ac:dyDescent="0.35">
      <c r="A794" s="4"/>
      <c r="B794" s="4"/>
    </row>
    <row r="795" spans="1:2" x14ac:dyDescent="0.35">
      <c r="A795" s="4"/>
      <c r="B795" s="4"/>
    </row>
    <row r="796" spans="1:2" x14ac:dyDescent="0.35">
      <c r="A796" s="4"/>
      <c r="B796" s="4"/>
    </row>
    <row r="797" spans="1:2" x14ac:dyDescent="0.35">
      <c r="A797" s="4"/>
      <c r="B797" s="4"/>
    </row>
    <row r="798" spans="1:2" x14ac:dyDescent="0.35">
      <c r="A798" s="4"/>
      <c r="B798" s="4"/>
    </row>
    <row r="799" spans="1:2" x14ac:dyDescent="0.35">
      <c r="A799" s="4"/>
      <c r="B799" s="4"/>
    </row>
    <row r="800" spans="1:2" x14ac:dyDescent="0.35">
      <c r="A800" s="4"/>
      <c r="B800" s="4"/>
    </row>
    <row r="801" spans="1:2" x14ac:dyDescent="0.35">
      <c r="A801" s="4"/>
      <c r="B801" s="4"/>
    </row>
    <row r="802" spans="1:2" x14ac:dyDescent="0.35">
      <c r="A802" s="4"/>
      <c r="B802" s="4"/>
    </row>
    <row r="803" spans="1:2" x14ac:dyDescent="0.35">
      <c r="A803" s="4"/>
      <c r="B803" s="4"/>
    </row>
    <row r="804" spans="1:2" x14ac:dyDescent="0.35">
      <c r="A804" s="4"/>
      <c r="B804" s="4"/>
    </row>
    <row r="805" spans="1:2" x14ac:dyDescent="0.35">
      <c r="A805" s="4"/>
      <c r="B805" s="4"/>
    </row>
    <row r="806" spans="1:2" x14ac:dyDescent="0.35">
      <c r="A806" s="4"/>
      <c r="B806" s="4"/>
    </row>
    <row r="807" spans="1:2" x14ac:dyDescent="0.35">
      <c r="A807" s="4"/>
      <c r="B807" s="4"/>
    </row>
    <row r="808" spans="1:2" x14ac:dyDescent="0.35">
      <c r="A808" s="4"/>
      <c r="B808" s="4"/>
    </row>
    <row r="809" spans="1:2" x14ac:dyDescent="0.35">
      <c r="A809" s="4"/>
      <c r="B809" s="4"/>
    </row>
    <row r="810" spans="1:2" x14ac:dyDescent="0.35">
      <c r="A810" s="4"/>
      <c r="B810" s="4"/>
    </row>
    <row r="811" spans="1:2" x14ac:dyDescent="0.35">
      <c r="A811" s="4"/>
      <c r="B811" s="4"/>
    </row>
    <row r="812" spans="1:2" x14ac:dyDescent="0.35">
      <c r="A812" s="4"/>
      <c r="B812" s="4"/>
    </row>
    <row r="813" spans="1:2" x14ac:dyDescent="0.35">
      <c r="A813" s="4"/>
      <c r="B813" s="4"/>
    </row>
    <row r="814" spans="1:2" x14ac:dyDescent="0.35">
      <c r="A814" s="4"/>
      <c r="B814" s="4"/>
    </row>
    <row r="815" spans="1:2" x14ac:dyDescent="0.35">
      <c r="A815" s="4"/>
      <c r="B815" s="4"/>
    </row>
    <row r="816" spans="1:2" x14ac:dyDescent="0.35">
      <c r="A816" s="4"/>
      <c r="B816" s="4"/>
    </row>
    <row r="817" spans="1:2" x14ac:dyDescent="0.35">
      <c r="A817" s="4"/>
      <c r="B817" s="4"/>
    </row>
    <row r="818" spans="1:2" x14ac:dyDescent="0.35">
      <c r="A818" s="4"/>
      <c r="B818" s="4"/>
    </row>
    <row r="819" spans="1:2" x14ac:dyDescent="0.35">
      <c r="A819" s="4"/>
      <c r="B819" s="4"/>
    </row>
    <row r="820" spans="1:2" x14ac:dyDescent="0.35">
      <c r="A820" s="4"/>
      <c r="B820" s="4"/>
    </row>
    <row r="821" spans="1:2" x14ac:dyDescent="0.35">
      <c r="A821" s="4"/>
      <c r="B821" s="4"/>
    </row>
    <row r="822" spans="1:2" x14ac:dyDescent="0.35">
      <c r="A822" s="4"/>
      <c r="B822" s="4"/>
    </row>
    <row r="823" spans="1:2" x14ac:dyDescent="0.35">
      <c r="A823" s="4"/>
      <c r="B823" s="4"/>
    </row>
    <row r="824" spans="1:2" x14ac:dyDescent="0.35">
      <c r="A824" s="4"/>
      <c r="B824" s="4"/>
    </row>
    <row r="825" spans="1:2" x14ac:dyDescent="0.35">
      <c r="A825" s="4"/>
      <c r="B825" s="4"/>
    </row>
    <row r="826" spans="1:2" x14ac:dyDescent="0.35">
      <c r="A826" s="4"/>
      <c r="B826" s="4"/>
    </row>
    <row r="827" spans="1:2" x14ac:dyDescent="0.35">
      <c r="A827" s="4"/>
      <c r="B827" s="4"/>
    </row>
    <row r="828" spans="1:2" x14ac:dyDescent="0.35">
      <c r="A828" s="4"/>
      <c r="B828" s="4"/>
    </row>
    <row r="829" spans="1:2" x14ac:dyDescent="0.35">
      <c r="A829" s="4"/>
      <c r="B829" s="4"/>
    </row>
    <row r="830" spans="1:2" x14ac:dyDescent="0.35">
      <c r="A830" s="4"/>
      <c r="B830" s="4"/>
    </row>
    <row r="831" spans="1:2" x14ac:dyDescent="0.35">
      <c r="A831" s="4"/>
      <c r="B831" s="4"/>
    </row>
    <row r="832" spans="1:2" x14ac:dyDescent="0.35">
      <c r="A832" s="4"/>
      <c r="B832" s="4"/>
    </row>
    <row r="833" spans="1:2" x14ac:dyDescent="0.35">
      <c r="A833" s="4"/>
      <c r="B833" s="4"/>
    </row>
    <row r="834" spans="1:2" x14ac:dyDescent="0.35">
      <c r="A834" s="4"/>
      <c r="B834" s="4"/>
    </row>
    <row r="835" spans="1:2" x14ac:dyDescent="0.35">
      <c r="A835" s="4"/>
      <c r="B835" s="4"/>
    </row>
    <row r="836" spans="1:2" x14ac:dyDescent="0.35">
      <c r="A836" s="4"/>
      <c r="B836" s="4"/>
    </row>
    <row r="837" spans="1:2" x14ac:dyDescent="0.35">
      <c r="A837" s="4"/>
      <c r="B837" s="4"/>
    </row>
    <row r="838" spans="1:2" x14ac:dyDescent="0.35">
      <c r="A838" s="4"/>
      <c r="B838" s="4"/>
    </row>
    <row r="839" spans="1:2" x14ac:dyDescent="0.35">
      <c r="A839" s="4"/>
      <c r="B839" s="4"/>
    </row>
    <row r="840" spans="1:2" x14ac:dyDescent="0.35">
      <c r="A840" s="4"/>
      <c r="B840" s="4"/>
    </row>
    <row r="841" spans="1:2" x14ac:dyDescent="0.35">
      <c r="A841" s="4"/>
      <c r="B841" s="4"/>
    </row>
    <row r="842" spans="1:2" x14ac:dyDescent="0.35">
      <c r="A842" s="4"/>
      <c r="B842" s="4"/>
    </row>
    <row r="843" spans="1:2" x14ac:dyDescent="0.35">
      <c r="A843" s="4"/>
      <c r="B843" s="4"/>
    </row>
    <row r="844" spans="1:2" x14ac:dyDescent="0.35">
      <c r="A844" s="4"/>
      <c r="B844" s="4"/>
    </row>
    <row r="845" spans="1:2" x14ac:dyDescent="0.35">
      <c r="A845" s="4"/>
      <c r="B845" s="4"/>
    </row>
    <row r="846" spans="1:2" x14ac:dyDescent="0.35">
      <c r="A846" s="4"/>
      <c r="B846" s="4"/>
    </row>
    <row r="847" spans="1:2" x14ac:dyDescent="0.35">
      <c r="A847" s="4"/>
      <c r="B847" s="4"/>
    </row>
    <row r="848" spans="1:2" x14ac:dyDescent="0.35">
      <c r="A848" s="4"/>
      <c r="B848" s="4"/>
    </row>
    <row r="849" spans="1:2" x14ac:dyDescent="0.35">
      <c r="A849" s="4"/>
      <c r="B849" s="4"/>
    </row>
    <row r="850" spans="1:2" x14ac:dyDescent="0.35">
      <c r="A850" s="4"/>
      <c r="B850" s="4"/>
    </row>
    <row r="851" spans="1:2" x14ac:dyDescent="0.35">
      <c r="A851" s="4"/>
      <c r="B851" s="4"/>
    </row>
    <row r="852" spans="1:2" x14ac:dyDescent="0.35">
      <c r="A852" s="4"/>
      <c r="B852" s="4"/>
    </row>
    <row r="853" spans="1:2" x14ac:dyDescent="0.35">
      <c r="A853" s="4"/>
      <c r="B853" s="4"/>
    </row>
    <row r="854" spans="1:2" x14ac:dyDescent="0.35">
      <c r="A854" s="4"/>
      <c r="B854" s="4"/>
    </row>
    <row r="855" spans="1:2" x14ac:dyDescent="0.35">
      <c r="A855" s="4"/>
      <c r="B855" s="4"/>
    </row>
    <row r="856" spans="1:2" x14ac:dyDescent="0.35">
      <c r="A856" s="4"/>
      <c r="B856" s="4"/>
    </row>
    <row r="857" spans="1:2" x14ac:dyDescent="0.35">
      <c r="A857" s="4"/>
      <c r="B857" s="4"/>
    </row>
    <row r="858" spans="1:2" x14ac:dyDescent="0.35">
      <c r="A858" s="4"/>
      <c r="B858" s="4"/>
    </row>
    <row r="859" spans="1:2" x14ac:dyDescent="0.35">
      <c r="A859" s="4"/>
      <c r="B859" s="4"/>
    </row>
    <row r="860" spans="1:2" x14ac:dyDescent="0.35">
      <c r="A860" s="4"/>
      <c r="B860" s="4"/>
    </row>
    <row r="861" spans="1:2" x14ac:dyDescent="0.35">
      <c r="A861" s="4"/>
      <c r="B861" s="4"/>
    </row>
    <row r="862" spans="1:2" x14ac:dyDescent="0.35">
      <c r="A862" s="4"/>
      <c r="B862" s="4"/>
    </row>
    <row r="863" spans="1:2" x14ac:dyDescent="0.35">
      <c r="A863" s="4"/>
      <c r="B863" s="4"/>
    </row>
    <row r="864" spans="1:2" x14ac:dyDescent="0.35">
      <c r="A864" s="4"/>
      <c r="B864" s="4"/>
    </row>
    <row r="865" spans="1:2" x14ac:dyDescent="0.35">
      <c r="A865" s="4"/>
      <c r="B865" s="4"/>
    </row>
    <row r="866" spans="1:2" x14ac:dyDescent="0.35">
      <c r="A866" s="4"/>
      <c r="B866" s="4"/>
    </row>
    <row r="867" spans="1:2" x14ac:dyDescent="0.35">
      <c r="A867" s="4"/>
      <c r="B867" s="4"/>
    </row>
    <row r="868" spans="1:2" x14ac:dyDescent="0.35">
      <c r="A868" s="4"/>
      <c r="B868" s="4"/>
    </row>
    <row r="869" spans="1:2" x14ac:dyDescent="0.35">
      <c r="A869" s="4"/>
      <c r="B869" s="4"/>
    </row>
    <row r="870" spans="1:2" x14ac:dyDescent="0.35">
      <c r="A870" s="4"/>
      <c r="B870" s="4"/>
    </row>
    <row r="871" spans="1:2" x14ac:dyDescent="0.35">
      <c r="A871" s="4"/>
      <c r="B871" s="4"/>
    </row>
    <row r="872" spans="1:2" x14ac:dyDescent="0.35">
      <c r="A872" s="4"/>
      <c r="B872" s="4"/>
    </row>
    <row r="873" spans="1:2" x14ac:dyDescent="0.35">
      <c r="A873" s="4"/>
      <c r="B873" s="4"/>
    </row>
    <row r="874" spans="1:2" x14ac:dyDescent="0.35">
      <c r="A874" s="4"/>
      <c r="B874" s="4"/>
    </row>
    <row r="875" spans="1:2" x14ac:dyDescent="0.35">
      <c r="A875" s="4"/>
      <c r="B875" s="4"/>
    </row>
    <row r="876" spans="1:2" x14ac:dyDescent="0.35">
      <c r="A876" s="4"/>
      <c r="B876" s="4"/>
    </row>
    <row r="877" spans="1:2" x14ac:dyDescent="0.35">
      <c r="A877" s="4"/>
      <c r="B877" s="4"/>
    </row>
    <row r="878" spans="1:2" x14ac:dyDescent="0.35">
      <c r="A878" s="4"/>
      <c r="B878" s="4"/>
    </row>
    <row r="879" spans="1:2" x14ac:dyDescent="0.35">
      <c r="A879" s="4"/>
      <c r="B879" s="4"/>
    </row>
    <row r="880" spans="1:2" x14ac:dyDescent="0.35">
      <c r="A880" s="4"/>
      <c r="B880" s="4"/>
    </row>
    <row r="881" spans="1:2" x14ac:dyDescent="0.35">
      <c r="A881" s="4"/>
      <c r="B881" s="4"/>
    </row>
    <row r="882" spans="1:2" x14ac:dyDescent="0.35">
      <c r="A882" s="4"/>
      <c r="B882" s="4"/>
    </row>
    <row r="883" spans="1:2" x14ac:dyDescent="0.35">
      <c r="A883" s="4"/>
      <c r="B883" s="4"/>
    </row>
    <row r="884" spans="1:2" x14ac:dyDescent="0.35">
      <c r="A884" s="4"/>
      <c r="B884" s="4"/>
    </row>
    <row r="885" spans="1:2" x14ac:dyDescent="0.35">
      <c r="A885" s="4"/>
      <c r="B885" s="4"/>
    </row>
    <row r="886" spans="1:2" x14ac:dyDescent="0.35">
      <c r="A886" s="4"/>
      <c r="B886" s="4"/>
    </row>
    <row r="887" spans="1:2" x14ac:dyDescent="0.35">
      <c r="A887" s="4"/>
      <c r="B887" s="4"/>
    </row>
    <row r="888" spans="1:2" x14ac:dyDescent="0.35">
      <c r="A888" s="4"/>
      <c r="B888" s="4"/>
    </row>
    <row r="889" spans="1:2" x14ac:dyDescent="0.35">
      <c r="A889" s="4"/>
      <c r="B889" s="4"/>
    </row>
    <row r="890" spans="1:2" x14ac:dyDescent="0.35">
      <c r="A890" s="4"/>
      <c r="B890" s="4"/>
    </row>
    <row r="891" spans="1:2" x14ac:dyDescent="0.35">
      <c r="A891" s="4"/>
      <c r="B891" s="4"/>
    </row>
    <row r="892" spans="1:2" x14ac:dyDescent="0.35">
      <c r="A892" s="4"/>
      <c r="B892" s="4"/>
    </row>
    <row r="893" spans="1:2" x14ac:dyDescent="0.35">
      <c r="A893" s="4"/>
      <c r="B893" s="4"/>
    </row>
    <row r="894" spans="1:2" x14ac:dyDescent="0.35">
      <c r="A894" s="4"/>
      <c r="B894" s="4"/>
    </row>
    <row r="895" spans="1:2" x14ac:dyDescent="0.35">
      <c r="A895" s="4"/>
      <c r="B895" s="4"/>
    </row>
    <row r="896" spans="1:2" x14ac:dyDescent="0.35">
      <c r="A896" s="4"/>
      <c r="B896" s="4"/>
    </row>
    <row r="897" spans="1:2" x14ac:dyDescent="0.35">
      <c r="A897" s="4"/>
      <c r="B897" s="4"/>
    </row>
    <row r="898" spans="1:2" x14ac:dyDescent="0.35">
      <c r="A898" s="4"/>
      <c r="B898" s="4"/>
    </row>
    <row r="899" spans="1:2" x14ac:dyDescent="0.35">
      <c r="A899" s="4"/>
      <c r="B899" s="4"/>
    </row>
    <row r="900" spans="1:2" x14ac:dyDescent="0.35">
      <c r="A900" s="4"/>
      <c r="B900" s="4"/>
    </row>
    <row r="901" spans="1:2" x14ac:dyDescent="0.35">
      <c r="A901" s="4"/>
      <c r="B901" s="4"/>
    </row>
    <row r="902" spans="1:2" x14ac:dyDescent="0.35">
      <c r="A902" s="4"/>
      <c r="B902" s="4"/>
    </row>
    <row r="903" spans="1:2" x14ac:dyDescent="0.35">
      <c r="A903" s="4"/>
      <c r="B903" s="4"/>
    </row>
    <row r="904" spans="1:2" x14ac:dyDescent="0.35">
      <c r="A904" s="4"/>
      <c r="B904" s="4"/>
    </row>
    <row r="905" spans="1:2" x14ac:dyDescent="0.35">
      <c r="A905" s="4"/>
      <c r="B905" s="4"/>
    </row>
    <row r="906" spans="1:2" x14ac:dyDescent="0.35">
      <c r="A906" s="4"/>
      <c r="B906" s="4"/>
    </row>
    <row r="907" spans="1:2" x14ac:dyDescent="0.35">
      <c r="A907" s="4"/>
      <c r="B907" s="4"/>
    </row>
    <row r="908" spans="1:2" x14ac:dyDescent="0.35">
      <c r="A908" s="4"/>
      <c r="B908" s="4"/>
    </row>
    <row r="909" spans="1:2" x14ac:dyDescent="0.35">
      <c r="A909" s="4"/>
      <c r="B909" s="4"/>
    </row>
    <row r="910" spans="1:2" x14ac:dyDescent="0.35">
      <c r="A910" s="4"/>
      <c r="B910" s="4"/>
    </row>
    <row r="911" spans="1:2" x14ac:dyDescent="0.35">
      <c r="A911" s="4"/>
      <c r="B911" s="4"/>
    </row>
    <row r="912" spans="1:2" x14ac:dyDescent="0.35">
      <c r="A912" s="4"/>
      <c r="B912" s="4"/>
    </row>
    <row r="913" spans="1:2" x14ac:dyDescent="0.35">
      <c r="A913" s="4"/>
      <c r="B913" s="4"/>
    </row>
    <row r="914" spans="1:2" x14ac:dyDescent="0.35">
      <c r="A914" s="4"/>
      <c r="B914" s="4"/>
    </row>
    <row r="915" spans="1:2" x14ac:dyDescent="0.35">
      <c r="A915" s="4"/>
      <c r="B915" s="4"/>
    </row>
    <row r="916" spans="1:2" x14ac:dyDescent="0.35">
      <c r="A916" s="4"/>
      <c r="B916" s="4"/>
    </row>
    <row r="917" spans="1:2" x14ac:dyDescent="0.35">
      <c r="A917" s="4"/>
      <c r="B917" s="4"/>
    </row>
    <row r="918" spans="1:2" x14ac:dyDescent="0.35">
      <c r="A918" s="4"/>
      <c r="B918" s="4"/>
    </row>
    <row r="919" spans="1:2" x14ac:dyDescent="0.35">
      <c r="A919" s="4"/>
      <c r="B919" s="4"/>
    </row>
    <row r="920" spans="1:2" x14ac:dyDescent="0.35">
      <c r="A920" s="4"/>
      <c r="B920" s="4"/>
    </row>
    <row r="921" spans="1:2" x14ac:dyDescent="0.35">
      <c r="A921" s="4"/>
      <c r="B921" s="4"/>
    </row>
    <row r="922" spans="1:2" x14ac:dyDescent="0.35">
      <c r="A922" s="4"/>
      <c r="B922" s="4"/>
    </row>
    <row r="923" spans="1:2" x14ac:dyDescent="0.35">
      <c r="A923" s="4"/>
      <c r="B923" s="4"/>
    </row>
    <row r="924" spans="1:2" x14ac:dyDescent="0.35">
      <c r="A924" s="4"/>
      <c r="B924" s="4"/>
    </row>
    <row r="925" spans="1:2" x14ac:dyDescent="0.35">
      <c r="A925" s="4"/>
      <c r="B925" s="4"/>
    </row>
    <row r="926" spans="1:2" x14ac:dyDescent="0.35">
      <c r="A926" s="4"/>
      <c r="B926" s="4"/>
    </row>
    <row r="927" spans="1:2" x14ac:dyDescent="0.35">
      <c r="A927" s="4"/>
      <c r="B927" s="4"/>
    </row>
    <row r="928" spans="1:2" x14ac:dyDescent="0.35">
      <c r="A928" s="4"/>
      <c r="B928" s="4"/>
    </row>
    <row r="929" spans="1:2" x14ac:dyDescent="0.35">
      <c r="A929" s="4"/>
      <c r="B929" s="4"/>
    </row>
    <row r="930" spans="1:2" x14ac:dyDescent="0.35">
      <c r="A930" s="4"/>
      <c r="B930" s="4"/>
    </row>
    <row r="931" spans="1:2" x14ac:dyDescent="0.35">
      <c r="A931" s="4"/>
      <c r="B931" s="4"/>
    </row>
    <row r="932" spans="1:2" x14ac:dyDescent="0.35">
      <c r="A932" s="4"/>
      <c r="B932" s="4"/>
    </row>
    <row r="933" spans="1:2" x14ac:dyDescent="0.35">
      <c r="A933" s="4"/>
      <c r="B933" s="4"/>
    </row>
    <row r="934" spans="1:2" x14ac:dyDescent="0.35">
      <c r="A934" s="4"/>
      <c r="B934" s="4"/>
    </row>
    <row r="935" spans="1:2" x14ac:dyDescent="0.35">
      <c r="A935" s="4"/>
      <c r="B935" s="4"/>
    </row>
    <row r="936" spans="1:2" x14ac:dyDescent="0.35">
      <c r="A936" s="4"/>
      <c r="B936" s="4"/>
    </row>
    <row r="937" spans="1:2" x14ac:dyDescent="0.35">
      <c r="A937" s="4"/>
      <c r="B937" s="4"/>
    </row>
    <row r="938" spans="1:2" x14ac:dyDescent="0.35">
      <c r="A938" s="4"/>
      <c r="B938" s="4"/>
    </row>
    <row r="939" spans="1:2" x14ac:dyDescent="0.35">
      <c r="A939" s="4"/>
      <c r="B939" s="4"/>
    </row>
    <row r="940" spans="1:2" x14ac:dyDescent="0.35">
      <c r="A940" s="4"/>
      <c r="B940" s="4"/>
    </row>
    <row r="941" spans="1:2" x14ac:dyDescent="0.35">
      <c r="A941" s="4"/>
      <c r="B941" s="4"/>
    </row>
    <row r="942" spans="1:2" x14ac:dyDescent="0.35">
      <c r="A942" s="4"/>
      <c r="B942" s="4"/>
    </row>
    <row r="943" spans="1:2" x14ac:dyDescent="0.35">
      <c r="A943" s="4"/>
      <c r="B943" s="4"/>
    </row>
    <row r="944" spans="1:2" x14ac:dyDescent="0.35">
      <c r="A944" s="4"/>
      <c r="B944" s="4"/>
    </row>
    <row r="945" spans="1:2" x14ac:dyDescent="0.35">
      <c r="A945" s="4"/>
      <c r="B945" s="4"/>
    </row>
    <row r="946" spans="1:2" x14ac:dyDescent="0.35">
      <c r="A946" s="4"/>
      <c r="B946" s="4"/>
    </row>
    <row r="947" spans="1:2" x14ac:dyDescent="0.35">
      <c r="A947" s="4"/>
      <c r="B947" s="4"/>
    </row>
    <row r="948" spans="1:2" x14ac:dyDescent="0.35">
      <c r="A948" s="4"/>
      <c r="B948" s="4"/>
    </row>
    <row r="949" spans="1:2" x14ac:dyDescent="0.35">
      <c r="A949" s="4"/>
      <c r="B949" s="4"/>
    </row>
    <row r="950" spans="1:2" x14ac:dyDescent="0.35">
      <c r="A950" s="4"/>
      <c r="B950" s="4"/>
    </row>
    <row r="951" spans="1:2" x14ac:dyDescent="0.35">
      <c r="A951" s="4"/>
      <c r="B951" s="4"/>
    </row>
    <row r="952" spans="1:2" x14ac:dyDescent="0.35">
      <c r="A952" s="4"/>
      <c r="B952" s="4"/>
    </row>
    <row r="953" spans="1:2" x14ac:dyDescent="0.35">
      <c r="A953" s="4"/>
      <c r="B953" s="4"/>
    </row>
    <row r="954" spans="1:2" x14ac:dyDescent="0.35">
      <c r="A954" s="4"/>
      <c r="B954" s="4"/>
    </row>
    <row r="955" spans="1:2" x14ac:dyDescent="0.35">
      <c r="A955" s="4"/>
      <c r="B955" s="4"/>
    </row>
    <row r="956" spans="1:2" x14ac:dyDescent="0.35">
      <c r="A956" s="4"/>
      <c r="B956" s="4"/>
    </row>
    <row r="957" spans="1:2" x14ac:dyDescent="0.35">
      <c r="A957" s="4"/>
      <c r="B957" s="4"/>
    </row>
    <row r="958" spans="1:2" x14ac:dyDescent="0.35">
      <c r="A958" s="4"/>
      <c r="B958" s="4"/>
    </row>
    <row r="959" spans="1:2" x14ac:dyDescent="0.35">
      <c r="A959" s="4"/>
      <c r="B959" s="4"/>
    </row>
    <row r="960" spans="1:2" x14ac:dyDescent="0.35">
      <c r="A960" s="4"/>
      <c r="B960" s="4"/>
    </row>
    <row r="961" spans="1:2" x14ac:dyDescent="0.35">
      <c r="A961" s="4"/>
      <c r="B961" s="4"/>
    </row>
    <row r="962" spans="1:2" x14ac:dyDescent="0.35">
      <c r="A962" s="4"/>
      <c r="B962" s="4"/>
    </row>
    <row r="963" spans="1:2" x14ac:dyDescent="0.35">
      <c r="A963" s="4"/>
      <c r="B963" s="4"/>
    </row>
    <row r="964" spans="1:2" x14ac:dyDescent="0.35">
      <c r="A964" s="4"/>
      <c r="B964" s="4"/>
    </row>
    <row r="965" spans="1:2" x14ac:dyDescent="0.35">
      <c r="A965" s="4"/>
      <c r="B965" s="4"/>
    </row>
    <row r="966" spans="1:2" x14ac:dyDescent="0.35">
      <c r="A966" s="4"/>
      <c r="B966" s="4"/>
    </row>
    <row r="967" spans="1:2" x14ac:dyDescent="0.35">
      <c r="A967" s="4"/>
      <c r="B967" s="4"/>
    </row>
    <row r="968" spans="1:2" x14ac:dyDescent="0.35">
      <c r="A968" s="4"/>
      <c r="B968" s="4"/>
    </row>
    <row r="969" spans="1:2" x14ac:dyDescent="0.35">
      <c r="A969" s="4"/>
      <c r="B969" s="4"/>
    </row>
    <row r="970" spans="1:2" x14ac:dyDescent="0.35">
      <c r="A970" s="4"/>
      <c r="B970" s="4"/>
    </row>
    <row r="971" spans="1:2" x14ac:dyDescent="0.35">
      <c r="A971" s="4"/>
      <c r="B971" s="4"/>
    </row>
    <row r="972" spans="1:2" x14ac:dyDescent="0.35">
      <c r="A972" s="4"/>
      <c r="B972" s="4"/>
    </row>
    <row r="973" spans="1:2" x14ac:dyDescent="0.35">
      <c r="A973" s="4"/>
      <c r="B973" s="4"/>
    </row>
    <row r="974" spans="1:2" x14ac:dyDescent="0.35">
      <c r="A974" s="4"/>
      <c r="B974" s="4"/>
    </row>
    <row r="975" spans="1:2" x14ac:dyDescent="0.35">
      <c r="A975" s="4"/>
      <c r="B975" s="4"/>
    </row>
    <row r="976" spans="1:2" x14ac:dyDescent="0.35">
      <c r="A976" s="4"/>
      <c r="B976" s="4"/>
    </row>
    <row r="977" spans="1:2" x14ac:dyDescent="0.35">
      <c r="A977" s="4"/>
      <c r="B977" s="4"/>
    </row>
    <row r="978" spans="1:2" x14ac:dyDescent="0.35">
      <c r="A978" s="4"/>
      <c r="B978" s="4"/>
    </row>
    <row r="979" spans="1:2" x14ac:dyDescent="0.35">
      <c r="A979" s="4"/>
      <c r="B979" s="4"/>
    </row>
    <row r="980" spans="1:2" x14ac:dyDescent="0.35">
      <c r="A980" s="4"/>
      <c r="B980" s="4"/>
    </row>
    <row r="981" spans="1:2" x14ac:dyDescent="0.35">
      <c r="A981" s="4"/>
      <c r="B981" s="4"/>
    </row>
    <row r="982" spans="1:2" x14ac:dyDescent="0.35">
      <c r="A982" s="4"/>
      <c r="B982" s="4"/>
    </row>
    <row r="983" spans="1:2" x14ac:dyDescent="0.35">
      <c r="A983" s="4"/>
      <c r="B983" s="4"/>
    </row>
    <row r="984" spans="1:2" x14ac:dyDescent="0.35">
      <c r="A984" s="4"/>
      <c r="B984" s="4"/>
    </row>
    <row r="985" spans="1:2" x14ac:dyDescent="0.35">
      <c r="A985" s="4"/>
      <c r="B985" s="4"/>
    </row>
    <row r="986" spans="1:2" x14ac:dyDescent="0.35">
      <c r="A986" s="4"/>
      <c r="B986" s="4"/>
    </row>
    <row r="987" spans="1:2" x14ac:dyDescent="0.35">
      <c r="A987" s="4"/>
      <c r="B987" s="4"/>
    </row>
    <row r="988" spans="1:2" x14ac:dyDescent="0.35">
      <c r="A988" s="4"/>
      <c r="B988" s="4"/>
    </row>
    <row r="989" spans="1:2" x14ac:dyDescent="0.35">
      <c r="A989" s="4"/>
      <c r="B989" s="4"/>
    </row>
    <row r="990" spans="1:2" x14ac:dyDescent="0.35">
      <c r="A990" s="4"/>
      <c r="B990" s="4"/>
    </row>
    <row r="991" spans="1:2" x14ac:dyDescent="0.35">
      <c r="A991" s="4"/>
      <c r="B991" s="4"/>
    </row>
    <row r="992" spans="1:2" x14ac:dyDescent="0.35">
      <c r="A992" s="4"/>
      <c r="B992" s="4"/>
    </row>
    <row r="993" spans="1:2" x14ac:dyDescent="0.35">
      <c r="A993" s="4"/>
      <c r="B993" s="4"/>
    </row>
    <row r="994" spans="1:2" x14ac:dyDescent="0.35">
      <c r="A994" s="4"/>
      <c r="B994" s="4"/>
    </row>
    <row r="995" spans="1:2" x14ac:dyDescent="0.35">
      <c r="A995" s="4"/>
      <c r="B995" s="4"/>
    </row>
    <row r="996" spans="1:2" x14ac:dyDescent="0.35">
      <c r="A996" s="4"/>
      <c r="B996" s="4"/>
    </row>
    <row r="997" spans="1:2" x14ac:dyDescent="0.35">
      <c r="A997" s="4"/>
      <c r="B997" s="4"/>
    </row>
    <row r="998" spans="1:2" x14ac:dyDescent="0.35">
      <c r="A998" s="4"/>
      <c r="B998" s="4"/>
    </row>
    <row r="999" spans="1:2" x14ac:dyDescent="0.35">
      <c r="A999" s="4"/>
      <c r="B999" s="4"/>
    </row>
    <row r="1000" spans="1:2" x14ac:dyDescent="0.35">
      <c r="A1000" s="4"/>
      <c r="B1000" s="4"/>
    </row>
    <row r="1001" spans="1:2" x14ac:dyDescent="0.35">
      <c r="A1001" s="4"/>
      <c r="B1001" s="4"/>
    </row>
    <row r="1002" spans="1:2" x14ac:dyDescent="0.35">
      <c r="A1002" s="4"/>
      <c r="B1002" s="4"/>
    </row>
    <row r="1003" spans="1:2" x14ac:dyDescent="0.35">
      <c r="A1003" s="4"/>
      <c r="B1003" s="4"/>
    </row>
    <row r="1004" spans="1:2" x14ac:dyDescent="0.35">
      <c r="A1004" s="4"/>
      <c r="B1004" s="4"/>
    </row>
    <row r="1005" spans="1:2" x14ac:dyDescent="0.35">
      <c r="A1005" s="4"/>
      <c r="B1005" s="4"/>
    </row>
    <row r="1006" spans="1:2" x14ac:dyDescent="0.35">
      <c r="A1006" s="4"/>
      <c r="B1006" s="4"/>
    </row>
    <row r="1007" spans="1:2" x14ac:dyDescent="0.35">
      <c r="A1007" s="4"/>
      <c r="B1007" s="4"/>
    </row>
    <row r="1008" spans="1:2" x14ac:dyDescent="0.35">
      <c r="A1008" s="4"/>
      <c r="B1008" s="4"/>
    </row>
    <row r="1009" spans="1:2" x14ac:dyDescent="0.35">
      <c r="A1009" s="4"/>
      <c r="B1009" s="4"/>
    </row>
    <row r="1010" spans="1:2" x14ac:dyDescent="0.35">
      <c r="A1010" s="4"/>
      <c r="B1010" s="4"/>
    </row>
    <row r="1011" spans="1:2" x14ac:dyDescent="0.35">
      <c r="A1011" s="4"/>
      <c r="B1011" s="4"/>
    </row>
    <row r="1012" spans="1:2" x14ac:dyDescent="0.35">
      <c r="A1012" s="4"/>
      <c r="B1012" s="4"/>
    </row>
    <row r="1013" spans="1:2" x14ac:dyDescent="0.35">
      <c r="A1013" s="4"/>
      <c r="B1013" s="4"/>
    </row>
    <row r="1014" spans="1:2" x14ac:dyDescent="0.35">
      <c r="A1014" s="4"/>
      <c r="B1014" s="4"/>
    </row>
    <row r="1015" spans="1:2" x14ac:dyDescent="0.35">
      <c r="A1015" s="4"/>
      <c r="B1015" s="4"/>
    </row>
    <row r="1016" spans="1:2" x14ac:dyDescent="0.35">
      <c r="A1016" s="4"/>
      <c r="B1016" s="4"/>
    </row>
    <row r="1017" spans="1:2" x14ac:dyDescent="0.35">
      <c r="A1017" s="4"/>
      <c r="B1017" s="4"/>
    </row>
    <row r="1018" spans="1:2" x14ac:dyDescent="0.35">
      <c r="A1018" s="4"/>
      <c r="B1018" s="4"/>
    </row>
    <row r="1019" spans="1:2" x14ac:dyDescent="0.35">
      <c r="A1019" s="4"/>
      <c r="B1019" s="4"/>
    </row>
    <row r="1020" spans="1:2" x14ac:dyDescent="0.35">
      <c r="A1020" s="4"/>
      <c r="B1020" s="4"/>
    </row>
    <row r="1021" spans="1:2" x14ac:dyDescent="0.35">
      <c r="A1021" s="4"/>
      <c r="B1021" s="4"/>
    </row>
    <row r="1022" spans="1:2" x14ac:dyDescent="0.35">
      <c r="A1022" s="4"/>
      <c r="B1022" s="4"/>
    </row>
    <row r="1023" spans="1:2" x14ac:dyDescent="0.35">
      <c r="A1023" s="4"/>
      <c r="B1023" s="4"/>
    </row>
    <row r="1024" spans="1:2" x14ac:dyDescent="0.35">
      <c r="A1024" s="4"/>
      <c r="B1024" s="4"/>
    </row>
    <row r="1025" spans="1:2" x14ac:dyDescent="0.35">
      <c r="A1025" s="4"/>
      <c r="B1025" s="4"/>
    </row>
    <row r="1026" spans="1:2" x14ac:dyDescent="0.35">
      <c r="A1026" s="4"/>
      <c r="B1026" s="4"/>
    </row>
    <row r="1027" spans="1:2" x14ac:dyDescent="0.35">
      <c r="A1027" s="4"/>
      <c r="B1027" s="4"/>
    </row>
    <row r="1028" spans="1:2" x14ac:dyDescent="0.35">
      <c r="A1028" s="4"/>
      <c r="B1028" s="4"/>
    </row>
    <row r="1029" spans="1:2" x14ac:dyDescent="0.35">
      <c r="A1029" s="4"/>
      <c r="B1029" s="4"/>
    </row>
    <row r="1030" spans="1:2" x14ac:dyDescent="0.35">
      <c r="A1030" s="4"/>
      <c r="B1030" s="4"/>
    </row>
    <row r="1031" spans="1:2" x14ac:dyDescent="0.35">
      <c r="A1031" s="4"/>
      <c r="B1031" s="4"/>
    </row>
    <row r="1032" spans="1:2" x14ac:dyDescent="0.35">
      <c r="A1032" s="4"/>
      <c r="B1032" s="4"/>
    </row>
    <row r="1033" spans="1:2" x14ac:dyDescent="0.35">
      <c r="A1033" s="4"/>
      <c r="B1033" s="4"/>
    </row>
    <row r="1034" spans="1:2" x14ac:dyDescent="0.35">
      <c r="A1034" s="4"/>
      <c r="B1034" s="4"/>
    </row>
    <row r="1035" spans="1:2" x14ac:dyDescent="0.35">
      <c r="A1035" s="4"/>
      <c r="B1035" s="4"/>
    </row>
    <row r="1036" spans="1:2" x14ac:dyDescent="0.35">
      <c r="A1036" s="4"/>
      <c r="B1036" s="4"/>
    </row>
    <row r="1037" spans="1:2" x14ac:dyDescent="0.35">
      <c r="A1037" s="4"/>
      <c r="B1037" s="4"/>
    </row>
    <row r="1038" spans="1:2" x14ac:dyDescent="0.35">
      <c r="A1038" s="4"/>
      <c r="B1038" s="4"/>
    </row>
    <row r="1039" spans="1:2" x14ac:dyDescent="0.35">
      <c r="A1039" s="4"/>
      <c r="B1039" s="4"/>
    </row>
    <row r="1040" spans="1:2" x14ac:dyDescent="0.35">
      <c r="A1040" s="4"/>
      <c r="B1040" s="4"/>
    </row>
    <row r="1041" spans="1:2" x14ac:dyDescent="0.35">
      <c r="A1041" s="4"/>
      <c r="B1041" s="4"/>
    </row>
    <row r="1042" spans="1:2" x14ac:dyDescent="0.35">
      <c r="A1042" s="4"/>
      <c r="B1042" s="4"/>
    </row>
    <row r="1043" spans="1:2" x14ac:dyDescent="0.35">
      <c r="A1043" s="4"/>
      <c r="B1043" s="4"/>
    </row>
    <row r="1044" spans="1:2" x14ac:dyDescent="0.35">
      <c r="A1044" s="4"/>
      <c r="B1044" s="4"/>
    </row>
    <row r="1045" spans="1:2" x14ac:dyDescent="0.35">
      <c r="A1045" s="4"/>
      <c r="B1045" s="4"/>
    </row>
    <row r="1046" spans="1:2" x14ac:dyDescent="0.35">
      <c r="A1046" s="4"/>
      <c r="B1046" s="4"/>
    </row>
    <row r="1047" spans="1:2" x14ac:dyDescent="0.35">
      <c r="A1047" s="4"/>
      <c r="B1047" s="4"/>
    </row>
    <row r="1048" spans="1:2" x14ac:dyDescent="0.35">
      <c r="A1048" s="4"/>
      <c r="B1048" s="4"/>
    </row>
    <row r="1049" spans="1:2" x14ac:dyDescent="0.35">
      <c r="A1049" s="4"/>
      <c r="B1049" s="4"/>
    </row>
    <row r="1050" spans="1:2" x14ac:dyDescent="0.35">
      <c r="A1050" s="4"/>
      <c r="B1050" s="4"/>
    </row>
    <row r="1051" spans="1:2" x14ac:dyDescent="0.35">
      <c r="A1051" s="4"/>
      <c r="B1051" s="4"/>
    </row>
    <row r="1052" spans="1:2" x14ac:dyDescent="0.35">
      <c r="A1052" s="4"/>
      <c r="B1052" s="4"/>
    </row>
    <row r="1053" spans="1:2" x14ac:dyDescent="0.35">
      <c r="A1053" s="4"/>
      <c r="B1053" s="4"/>
    </row>
    <row r="1054" spans="1:2" x14ac:dyDescent="0.35">
      <c r="A1054" s="4"/>
      <c r="B1054" s="4"/>
    </row>
    <row r="1055" spans="1:2" x14ac:dyDescent="0.35">
      <c r="A1055" s="4"/>
      <c r="B1055" s="4"/>
    </row>
    <row r="1056" spans="1:2" x14ac:dyDescent="0.35">
      <c r="A1056" s="4"/>
      <c r="B1056" s="4"/>
    </row>
    <row r="1057" spans="1:2" x14ac:dyDescent="0.35">
      <c r="A1057" s="4"/>
      <c r="B1057" s="4"/>
    </row>
    <row r="1058" spans="1:2" x14ac:dyDescent="0.35">
      <c r="A1058" s="4"/>
      <c r="B1058" s="4"/>
    </row>
    <row r="1059" spans="1:2" x14ac:dyDescent="0.35">
      <c r="A1059" s="4"/>
      <c r="B1059" s="4"/>
    </row>
    <row r="1060" spans="1:2" x14ac:dyDescent="0.35">
      <c r="A1060" s="4"/>
      <c r="B1060" s="4"/>
    </row>
    <row r="1061" spans="1:2" x14ac:dyDescent="0.35">
      <c r="A1061" s="4"/>
      <c r="B1061" s="4"/>
    </row>
    <row r="1062" spans="1:2" x14ac:dyDescent="0.35">
      <c r="A1062" s="4"/>
      <c r="B1062" s="4"/>
    </row>
    <row r="1063" spans="1:2" x14ac:dyDescent="0.35">
      <c r="A1063" s="4"/>
      <c r="B1063" s="4"/>
    </row>
    <row r="1064" spans="1:2" x14ac:dyDescent="0.35">
      <c r="A1064" s="4"/>
      <c r="B1064" s="4"/>
    </row>
    <row r="1065" spans="1:2" x14ac:dyDescent="0.35">
      <c r="A1065" s="4"/>
      <c r="B1065" s="4"/>
    </row>
    <row r="1066" spans="1:2" x14ac:dyDescent="0.35">
      <c r="A1066" s="4"/>
      <c r="B1066" s="4"/>
    </row>
    <row r="1067" spans="1:2" x14ac:dyDescent="0.35">
      <c r="A1067" s="4"/>
      <c r="B1067" s="4"/>
    </row>
    <row r="1068" spans="1:2" x14ac:dyDescent="0.35">
      <c r="A1068" s="4"/>
      <c r="B1068" s="4"/>
    </row>
    <row r="1069" spans="1:2" x14ac:dyDescent="0.35">
      <c r="A1069" s="4"/>
      <c r="B1069" s="4"/>
    </row>
    <row r="1070" spans="1:2" x14ac:dyDescent="0.35">
      <c r="A1070" s="4"/>
      <c r="B1070" s="4"/>
    </row>
    <row r="1071" spans="1:2" x14ac:dyDescent="0.35">
      <c r="A1071" s="4"/>
      <c r="B1071" s="4"/>
    </row>
    <row r="1072" spans="1:2" x14ac:dyDescent="0.35">
      <c r="A1072" s="4"/>
      <c r="B1072" s="4"/>
    </row>
    <row r="1073" spans="1:2" x14ac:dyDescent="0.35">
      <c r="A1073" s="4"/>
      <c r="B1073" s="4"/>
    </row>
    <row r="1074" spans="1:2" x14ac:dyDescent="0.35">
      <c r="A1074" s="4"/>
      <c r="B1074" s="4"/>
    </row>
    <row r="1075" spans="1:2" x14ac:dyDescent="0.35">
      <c r="A1075" s="4"/>
      <c r="B1075" s="4"/>
    </row>
    <row r="1076" spans="1:2" x14ac:dyDescent="0.35">
      <c r="A1076" s="4"/>
      <c r="B1076" s="4"/>
    </row>
    <row r="1077" spans="1:2" x14ac:dyDescent="0.35">
      <c r="A1077" s="4"/>
      <c r="B1077" s="4"/>
    </row>
    <row r="1078" spans="1:2" x14ac:dyDescent="0.35">
      <c r="A1078" s="4"/>
      <c r="B1078" s="4"/>
    </row>
    <row r="1079" spans="1:2" x14ac:dyDescent="0.35">
      <c r="A1079" s="4"/>
      <c r="B1079" s="4"/>
    </row>
    <row r="1080" spans="1:2" x14ac:dyDescent="0.35">
      <c r="A1080" s="4"/>
      <c r="B1080" s="4"/>
    </row>
    <row r="1081" spans="1:2" x14ac:dyDescent="0.35">
      <c r="A1081" s="4"/>
      <c r="B1081" s="4"/>
    </row>
    <row r="1082" spans="1:2" x14ac:dyDescent="0.35">
      <c r="A1082" s="4"/>
      <c r="B1082" s="4"/>
    </row>
    <row r="1083" spans="1:2" x14ac:dyDescent="0.35">
      <c r="A1083" s="4"/>
      <c r="B1083" s="4"/>
    </row>
    <row r="1084" spans="1:2" x14ac:dyDescent="0.35">
      <c r="A1084" s="4"/>
      <c r="B1084" s="4"/>
    </row>
    <row r="1085" spans="1:2" x14ac:dyDescent="0.35">
      <c r="A1085" s="4"/>
      <c r="B1085" s="4"/>
    </row>
    <row r="1086" spans="1:2" x14ac:dyDescent="0.35">
      <c r="A1086" s="4"/>
      <c r="B1086" s="4"/>
    </row>
    <row r="1087" spans="1:2" x14ac:dyDescent="0.35">
      <c r="A1087" s="4"/>
      <c r="B1087" s="4"/>
    </row>
    <row r="1088" spans="1:2" x14ac:dyDescent="0.35">
      <c r="A1088" s="4"/>
      <c r="B1088" s="4"/>
    </row>
    <row r="1089" spans="1:2" x14ac:dyDescent="0.35">
      <c r="A1089" s="4"/>
      <c r="B1089" s="4"/>
    </row>
    <row r="1090" spans="1:2" x14ac:dyDescent="0.35">
      <c r="A1090" s="4"/>
      <c r="B1090" s="4"/>
    </row>
    <row r="1091" spans="1:2" x14ac:dyDescent="0.35">
      <c r="A1091" s="4"/>
      <c r="B1091" s="4"/>
    </row>
    <row r="1092" spans="1:2" x14ac:dyDescent="0.35">
      <c r="A1092" s="4"/>
      <c r="B1092" s="4"/>
    </row>
    <row r="1093" spans="1:2" x14ac:dyDescent="0.35">
      <c r="A1093" s="4"/>
      <c r="B1093" s="4"/>
    </row>
    <row r="1094" spans="1:2" x14ac:dyDescent="0.35">
      <c r="A1094" s="4"/>
      <c r="B1094" s="4"/>
    </row>
    <row r="1095" spans="1:2" x14ac:dyDescent="0.35">
      <c r="A1095" s="4"/>
      <c r="B1095" s="4"/>
    </row>
    <row r="1096" spans="1:2" x14ac:dyDescent="0.35">
      <c r="A1096" s="4"/>
      <c r="B1096" s="4"/>
    </row>
    <row r="1097" spans="1:2" x14ac:dyDescent="0.35">
      <c r="A1097" s="4"/>
      <c r="B1097" s="4"/>
    </row>
    <row r="1098" spans="1:2" x14ac:dyDescent="0.35">
      <c r="A1098" s="4"/>
      <c r="B1098" s="4"/>
    </row>
    <row r="1099" spans="1:2" x14ac:dyDescent="0.35">
      <c r="A1099" s="4"/>
      <c r="B1099" s="4"/>
    </row>
    <row r="1100" spans="1:2" x14ac:dyDescent="0.35">
      <c r="A1100" s="4"/>
      <c r="B1100" s="4"/>
    </row>
    <row r="1101" spans="1:2" x14ac:dyDescent="0.35">
      <c r="A1101" s="4"/>
      <c r="B1101" s="4"/>
    </row>
    <row r="1102" spans="1:2" x14ac:dyDescent="0.35">
      <c r="A1102" s="4"/>
      <c r="B1102" s="4"/>
    </row>
    <row r="1103" spans="1:2" x14ac:dyDescent="0.35">
      <c r="A1103" s="4"/>
      <c r="B1103" s="4"/>
    </row>
    <row r="1104" spans="1:2" x14ac:dyDescent="0.35">
      <c r="A1104" s="4"/>
      <c r="B1104" s="4"/>
    </row>
    <row r="1105" spans="1:2" x14ac:dyDescent="0.35">
      <c r="A1105" s="4"/>
      <c r="B1105" s="4"/>
    </row>
    <row r="1106" spans="1:2" x14ac:dyDescent="0.35">
      <c r="A1106" s="4"/>
      <c r="B1106" s="4"/>
    </row>
    <row r="1107" spans="1:2" x14ac:dyDescent="0.35">
      <c r="A1107" s="4"/>
      <c r="B1107" s="4"/>
    </row>
    <row r="1108" spans="1:2" x14ac:dyDescent="0.35">
      <c r="A1108" s="4"/>
      <c r="B1108" s="4"/>
    </row>
    <row r="1109" spans="1:2" x14ac:dyDescent="0.35">
      <c r="A1109" s="4"/>
      <c r="B1109" s="4"/>
    </row>
    <row r="1110" spans="1:2" x14ac:dyDescent="0.35">
      <c r="A1110" s="4"/>
      <c r="B1110" s="4"/>
    </row>
    <row r="1111" spans="1:2" x14ac:dyDescent="0.35">
      <c r="A1111" s="4"/>
      <c r="B1111" s="4"/>
    </row>
    <row r="1112" spans="1:2" x14ac:dyDescent="0.35">
      <c r="A1112" s="4"/>
      <c r="B1112" s="4"/>
    </row>
    <row r="1113" spans="1:2" x14ac:dyDescent="0.35">
      <c r="A1113" s="4"/>
      <c r="B1113" s="4"/>
    </row>
    <row r="1114" spans="1:2" x14ac:dyDescent="0.35">
      <c r="A1114" s="4"/>
      <c r="B1114" s="4"/>
    </row>
    <row r="1115" spans="1:2" x14ac:dyDescent="0.35">
      <c r="A1115" s="4"/>
      <c r="B1115" s="4"/>
    </row>
    <row r="1116" spans="1:2" x14ac:dyDescent="0.35">
      <c r="A1116" s="4"/>
      <c r="B1116" s="4"/>
    </row>
    <row r="1117" spans="1:2" x14ac:dyDescent="0.35">
      <c r="A1117" s="4"/>
      <c r="B1117" s="4"/>
    </row>
    <row r="1118" spans="1:2" x14ac:dyDescent="0.35">
      <c r="A1118" s="4"/>
      <c r="B1118" s="4"/>
    </row>
    <row r="1119" spans="1:2" x14ac:dyDescent="0.35">
      <c r="A1119" s="4"/>
      <c r="B1119" s="4"/>
    </row>
    <row r="1120" spans="1:2" x14ac:dyDescent="0.35">
      <c r="A1120" s="4"/>
      <c r="B1120" s="4"/>
    </row>
    <row r="1121" spans="1:2" x14ac:dyDescent="0.35">
      <c r="A1121" s="4"/>
      <c r="B1121" s="4"/>
    </row>
    <row r="1122" spans="1:2" x14ac:dyDescent="0.35">
      <c r="A1122" s="4"/>
      <c r="B1122" s="4"/>
    </row>
    <row r="1123" spans="1:2" x14ac:dyDescent="0.35">
      <c r="A1123" s="4"/>
      <c r="B1123" s="4"/>
    </row>
    <row r="1124" spans="1:2" x14ac:dyDescent="0.35">
      <c r="A1124" s="4"/>
      <c r="B1124" s="4"/>
    </row>
    <row r="1125" spans="1:2" x14ac:dyDescent="0.35">
      <c r="A1125" s="4"/>
      <c r="B1125" s="4"/>
    </row>
    <row r="1126" spans="1:2" x14ac:dyDescent="0.35">
      <c r="A1126" s="4"/>
      <c r="B1126" s="4"/>
    </row>
    <row r="1127" spans="1:2" x14ac:dyDescent="0.35">
      <c r="A1127" s="4"/>
      <c r="B1127" s="4"/>
    </row>
    <row r="1128" spans="1:2" x14ac:dyDescent="0.35">
      <c r="A1128" s="4"/>
      <c r="B1128" s="4"/>
    </row>
    <row r="1129" spans="1:2" x14ac:dyDescent="0.35">
      <c r="A1129" s="4"/>
      <c r="B1129" s="4"/>
    </row>
    <row r="1130" spans="1:2" x14ac:dyDescent="0.35">
      <c r="A1130" s="4"/>
      <c r="B1130" s="4"/>
    </row>
    <row r="1131" spans="1:2" x14ac:dyDescent="0.35">
      <c r="A1131" s="4"/>
      <c r="B1131" s="4"/>
    </row>
    <row r="1132" spans="1:2" x14ac:dyDescent="0.35">
      <c r="A1132" s="4"/>
      <c r="B1132" s="4"/>
    </row>
    <row r="1133" spans="1:2" x14ac:dyDescent="0.35">
      <c r="A1133" s="4"/>
      <c r="B1133" s="4"/>
    </row>
    <row r="1134" spans="1:2" x14ac:dyDescent="0.35">
      <c r="A1134" s="4"/>
      <c r="B1134" s="4"/>
    </row>
    <row r="1135" spans="1:2" x14ac:dyDescent="0.35">
      <c r="A1135" s="4"/>
      <c r="B1135" s="4"/>
    </row>
    <row r="1136" spans="1:2" x14ac:dyDescent="0.35">
      <c r="A1136" s="4"/>
      <c r="B1136" s="4"/>
    </row>
    <row r="1137" spans="1:2" x14ac:dyDescent="0.35">
      <c r="A1137" s="4"/>
      <c r="B1137" s="4"/>
    </row>
    <row r="1138" spans="1:2" x14ac:dyDescent="0.35">
      <c r="A1138" s="4"/>
      <c r="B1138" s="4"/>
    </row>
    <row r="1139" spans="1:2" x14ac:dyDescent="0.35">
      <c r="A1139" s="4"/>
      <c r="B1139" s="4"/>
    </row>
    <row r="1140" spans="1:2" x14ac:dyDescent="0.35">
      <c r="A1140" s="4"/>
      <c r="B1140" s="4"/>
    </row>
    <row r="1141" spans="1:2" x14ac:dyDescent="0.35">
      <c r="A1141" s="4"/>
      <c r="B1141" s="4"/>
    </row>
    <row r="1142" spans="1:2" x14ac:dyDescent="0.35">
      <c r="A1142" s="4"/>
      <c r="B1142" s="4"/>
    </row>
    <row r="1143" spans="1:2" x14ac:dyDescent="0.35">
      <c r="A1143" s="4"/>
      <c r="B1143" s="4"/>
    </row>
    <row r="1144" spans="1:2" x14ac:dyDescent="0.35">
      <c r="A1144" s="4"/>
      <c r="B1144" s="4"/>
    </row>
    <row r="1145" spans="1:2" x14ac:dyDescent="0.35">
      <c r="A1145" s="4"/>
      <c r="B1145" s="4"/>
    </row>
    <row r="1146" spans="1:2" x14ac:dyDescent="0.35">
      <c r="A1146" s="4"/>
      <c r="B1146" s="4"/>
    </row>
    <row r="1147" spans="1:2" x14ac:dyDescent="0.35">
      <c r="A1147" s="4"/>
      <c r="B1147" s="4"/>
    </row>
    <row r="1148" spans="1:2" x14ac:dyDescent="0.35">
      <c r="A1148" s="4"/>
      <c r="B1148" s="4"/>
    </row>
    <row r="1149" spans="1:2" x14ac:dyDescent="0.35">
      <c r="A1149" s="4"/>
      <c r="B1149" s="4"/>
    </row>
    <row r="1150" spans="1:2" x14ac:dyDescent="0.35">
      <c r="A1150" s="4"/>
      <c r="B1150" s="4"/>
    </row>
    <row r="1151" spans="1:2" x14ac:dyDescent="0.35">
      <c r="A1151" s="4"/>
      <c r="B1151" s="4"/>
    </row>
    <row r="1152" spans="1:2" x14ac:dyDescent="0.35">
      <c r="A1152" s="4"/>
      <c r="B1152" s="4"/>
    </row>
    <row r="1153" spans="1:2" x14ac:dyDescent="0.35">
      <c r="A1153" s="4"/>
      <c r="B1153" s="4"/>
    </row>
    <row r="1154" spans="1:2" x14ac:dyDescent="0.35">
      <c r="A1154" s="4"/>
      <c r="B1154" s="4"/>
    </row>
    <row r="1155" spans="1:2" x14ac:dyDescent="0.35">
      <c r="A1155" s="4"/>
      <c r="B1155" s="4"/>
    </row>
    <row r="1156" spans="1:2" x14ac:dyDescent="0.35">
      <c r="A1156" s="4"/>
      <c r="B1156" s="4"/>
    </row>
    <row r="1157" spans="1:2" x14ac:dyDescent="0.35">
      <c r="A1157" s="4"/>
      <c r="B1157" s="4"/>
    </row>
    <row r="1158" spans="1:2" x14ac:dyDescent="0.35">
      <c r="A1158" s="4"/>
      <c r="B1158" s="4"/>
    </row>
    <row r="1159" spans="1:2" x14ac:dyDescent="0.35">
      <c r="A1159" s="4"/>
      <c r="B1159" s="4"/>
    </row>
    <row r="1160" spans="1:2" x14ac:dyDescent="0.35">
      <c r="A1160" s="4"/>
      <c r="B1160" s="4"/>
    </row>
    <row r="1161" spans="1:2" x14ac:dyDescent="0.35">
      <c r="A1161" s="4"/>
      <c r="B1161" s="4"/>
    </row>
    <row r="1162" spans="1:2" x14ac:dyDescent="0.35">
      <c r="A1162" s="4"/>
      <c r="B1162" s="4"/>
    </row>
    <row r="1163" spans="1:2" x14ac:dyDescent="0.35">
      <c r="A1163" s="4"/>
      <c r="B1163" s="4"/>
    </row>
    <row r="1164" spans="1:2" x14ac:dyDescent="0.35">
      <c r="A1164" s="4"/>
      <c r="B1164" s="4"/>
    </row>
    <row r="1165" spans="1:2" x14ac:dyDescent="0.35">
      <c r="A1165" s="4"/>
      <c r="B1165" s="4"/>
    </row>
    <row r="1166" spans="1:2" x14ac:dyDescent="0.35">
      <c r="A1166" s="4"/>
      <c r="B1166" s="4"/>
    </row>
    <row r="1167" spans="1:2" x14ac:dyDescent="0.35">
      <c r="A1167" s="4"/>
      <c r="B1167" s="4"/>
    </row>
    <row r="1168" spans="1:2" x14ac:dyDescent="0.35">
      <c r="A1168" s="4"/>
      <c r="B1168" s="4"/>
    </row>
    <row r="1169" spans="1:2" x14ac:dyDescent="0.35">
      <c r="A1169" s="4"/>
      <c r="B1169" s="4"/>
    </row>
    <row r="1170" spans="1:2" x14ac:dyDescent="0.35">
      <c r="A1170" s="4"/>
      <c r="B1170" s="4"/>
    </row>
    <row r="1171" spans="1:2" x14ac:dyDescent="0.35">
      <c r="A1171" s="4"/>
      <c r="B1171" s="4"/>
    </row>
    <row r="1172" spans="1:2" x14ac:dyDescent="0.35">
      <c r="A1172" s="4"/>
      <c r="B1172" s="4"/>
    </row>
    <row r="1173" spans="1:2" x14ac:dyDescent="0.35">
      <c r="A1173" s="4"/>
      <c r="B1173" s="4"/>
    </row>
    <row r="1174" spans="1:2" x14ac:dyDescent="0.35">
      <c r="A1174" s="4"/>
      <c r="B1174" s="4"/>
    </row>
    <row r="1175" spans="1:2" x14ac:dyDescent="0.35">
      <c r="A1175" s="4"/>
      <c r="B1175" s="4"/>
    </row>
    <row r="1176" spans="1:2" x14ac:dyDescent="0.35">
      <c r="A1176" s="4"/>
      <c r="B1176" s="4"/>
    </row>
    <row r="1177" spans="1:2" x14ac:dyDescent="0.35">
      <c r="A1177" s="4"/>
      <c r="B1177" s="4"/>
    </row>
    <row r="1178" spans="1:2" x14ac:dyDescent="0.35">
      <c r="A1178" s="4"/>
      <c r="B1178" s="4"/>
    </row>
    <row r="1179" spans="1:2" x14ac:dyDescent="0.35">
      <c r="A1179" s="4"/>
      <c r="B1179" s="4"/>
    </row>
    <row r="1180" spans="1:2" x14ac:dyDescent="0.35">
      <c r="A1180" s="4"/>
      <c r="B1180" s="4"/>
    </row>
    <row r="1181" spans="1:2" x14ac:dyDescent="0.35">
      <c r="A1181" s="4"/>
      <c r="B1181" s="4"/>
    </row>
    <row r="1182" spans="1:2" x14ac:dyDescent="0.35">
      <c r="A1182" s="4"/>
      <c r="B1182" s="4"/>
    </row>
    <row r="1183" spans="1:2" x14ac:dyDescent="0.35">
      <c r="A1183" s="4"/>
      <c r="B1183" s="4"/>
    </row>
    <row r="1184" spans="1:2" x14ac:dyDescent="0.35">
      <c r="A1184" s="4"/>
      <c r="B1184" s="4"/>
    </row>
    <row r="1185" spans="1:2" x14ac:dyDescent="0.35">
      <c r="A1185" s="4"/>
      <c r="B1185" s="4"/>
    </row>
    <row r="1186" spans="1:2" x14ac:dyDescent="0.35">
      <c r="A1186" s="4"/>
      <c r="B1186" s="4"/>
    </row>
    <row r="1187" spans="1:2" x14ac:dyDescent="0.35">
      <c r="A1187" s="4"/>
      <c r="B1187" s="4"/>
    </row>
    <row r="1188" spans="1:2" x14ac:dyDescent="0.35">
      <c r="A1188" s="4"/>
      <c r="B1188" s="4"/>
    </row>
    <row r="1189" spans="1:2" x14ac:dyDescent="0.35">
      <c r="A1189" s="4"/>
      <c r="B1189" s="4"/>
    </row>
    <row r="1190" spans="1:2" x14ac:dyDescent="0.35">
      <c r="A1190" s="4"/>
      <c r="B1190" s="4"/>
    </row>
    <row r="1191" spans="1:2" x14ac:dyDescent="0.35">
      <c r="A1191" s="4"/>
      <c r="B1191" s="4"/>
    </row>
    <row r="1192" spans="1:2" x14ac:dyDescent="0.35">
      <c r="A1192" s="4"/>
      <c r="B1192" s="4"/>
    </row>
    <row r="1193" spans="1:2" x14ac:dyDescent="0.35">
      <c r="A1193" s="4"/>
      <c r="B1193" s="4"/>
    </row>
    <row r="1194" spans="1:2" x14ac:dyDescent="0.35">
      <c r="A1194" s="4"/>
      <c r="B1194" s="4"/>
    </row>
    <row r="1195" spans="1:2" x14ac:dyDescent="0.35">
      <c r="A1195" s="4"/>
      <c r="B1195" s="4"/>
    </row>
    <row r="1196" spans="1:2" x14ac:dyDescent="0.35">
      <c r="A1196" s="4"/>
      <c r="B1196" s="4"/>
    </row>
    <row r="1197" spans="1:2" x14ac:dyDescent="0.35">
      <c r="A1197" s="4"/>
      <c r="B1197" s="4"/>
    </row>
    <row r="1198" spans="1:2" x14ac:dyDescent="0.35">
      <c r="A1198" s="4"/>
      <c r="B1198" s="4"/>
    </row>
    <row r="1199" spans="1:2" x14ac:dyDescent="0.35">
      <c r="A1199" s="4"/>
      <c r="B1199" s="4"/>
    </row>
    <row r="1200" spans="1:2" x14ac:dyDescent="0.35">
      <c r="A1200" s="4"/>
      <c r="B1200" s="4"/>
    </row>
    <row r="1201" spans="1:2" x14ac:dyDescent="0.35">
      <c r="A1201" s="4"/>
      <c r="B1201" s="4"/>
    </row>
    <row r="1202" spans="1:2" x14ac:dyDescent="0.35">
      <c r="A1202" s="4"/>
      <c r="B1202" s="4"/>
    </row>
    <row r="1203" spans="1:2" x14ac:dyDescent="0.35">
      <c r="A1203" s="4"/>
      <c r="B1203" s="4"/>
    </row>
    <row r="1204" spans="1:2" x14ac:dyDescent="0.35">
      <c r="A1204" s="4"/>
      <c r="B1204" s="4"/>
    </row>
    <row r="1205" spans="1:2" x14ac:dyDescent="0.35">
      <c r="A1205" s="4"/>
      <c r="B1205" s="4"/>
    </row>
    <row r="1206" spans="1:2" x14ac:dyDescent="0.35">
      <c r="A1206" s="4"/>
      <c r="B1206" s="4"/>
    </row>
    <row r="1207" spans="1:2" x14ac:dyDescent="0.35">
      <c r="A1207" s="4"/>
      <c r="B1207" s="4"/>
    </row>
    <row r="1208" spans="1:2" x14ac:dyDescent="0.35">
      <c r="A1208" s="4"/>
      <c r="B1208" s="4"/>
    </row>
    <row r="1209" spans="1:2" x14ac:dyDescent="0.35">
      <c r="A1209" s="4"/>
      <c r="B1209" s="4"/>
    </row>
    <row r="1210" spans="1:2" x14ac:dyDescent="0.35">
      <c r="A1210" s="4"/>
      <c r="B1210" s="4"/>
    </row>
    <row r="1211" spans="1:2" x14ac:dyDescent="0.35">
      <c r="A1211" s="4"/>
      <c r="B1211" s="4"/>
    </row>
    <row r="1212" spans="1:2" x14ac:dyDescent="0.35">
      <c r="A1212" s="4"/>
      <c r="B1212" s="4"/>
    </row>
    <row r="1213" spans="1:2" x14ac:dyDescent="0.35">
      <c r="A1213" s="4"/>
      <c r="B1213" s="4"/>
    </row>
    <row r="1214" spans="1:2" x14ac:dyDescent="0.35">
      <c r="A1214" s="4"/>
      <c r="B1214" s="4"/>
    </row>
    <row r="1215" spans="1:2" x14ac:dyDescent="0.35">
      <c r="A1215" s="4"/>
      <c r="B1215" s="4"/>
    </row>
    <row r="1216" spans="1:2" x14ac:dyDescent="0.35">
      <c r="A1216" s="4"/>
      <c r="B1216" s="4"/>
    </row>
    <row r="1217" spans="1:2" x14ac:dyDescent="0.35">
      <c r="A1217" s="4"/>
      <c r="B1217" s="4"/>
    </row>
    <row r="1218" spans="1:2" x14ac:dyDescent="0.35">
      <c r="A1218" s="4"/>
      <c r="B1218" s="4"/>
    </row>
    <row r="1219" spans="1:2" x14ac:dyDescent="0.35">
      <c r="A1219" s="4"/>
      <c r="B1219" s="4"/>
    </row>
    <row r="1220" spans="1:2" x14ac:dyDescent="0.35">
      <c r="A1220" s="4"/>
      <c r="B1220" s="4"/>
    </row>
    <row r="1221" spans="1:2" x14ac:dyDescent="0.35">
      <c r="A1221" s="4"/>
      <c r="B1221" s="4"/>
    </row>
    <row r="1222" spans="1:2" x14ac:dyDescent="0.35">
      <c r="A1222" s="4"/>
      <c r="B1222" s="4"/>
    </row>
    <row r="1223" spans="1:2" x14ac:dyDescent="0.35">
      <c r="A1223" s="4"/>
      <c r="B1223" s="4"/>
    </row>
    <row r="1224" spans="1:2" x14ac:dyDescent="0.35">
      <c r="A1224" s="4"/>
      <c r="B1224" s="4"/>
    </row>
    <row r="1225" spans="1:2" x14ac:dyDescent="0.35">
      <c r="A1225" s="4"/>
      <c r="B1225" s="4"/>
    </row>
    <row r="1226" spans="1:2" x14ac:dyDescent="0.35">
      <c r="A1226" s="4"/>
      <c r="B1226" s="4"/>
    </row>
    <row r="1227" spans="1:2" x14ac:dyDescent="0.35">
      <c r="A1227" s="4"/>
      <c r="B1227" s="4"/>
    </row>
    <row r="1228" spans="1:2" x14ac:dyDescent="0.35">
      <c r="A1228" s="4"/>
      <c r="B1228" s="4"/>
    </row>
    <row r="1229" spans="1:2" x14ac:dyDescent="0.35">
      <c r="A1229" s="4"/>
      <c r="B1229" s="4"/>
    </row>
    <row r="1230" spans="1:2" x14ac:dyDescent="0.35">
      <c r="A1230" s="4"/>
      <c r="B1230" s="4"/>
    </row>
    <row r="1231" spans="1:2" x14ac:dyDescent="0.35">
      <c r="A1231" s="4"/>
      <c r="B1231" s="4"/>
    </row>
    <row r="1232" spans="1:2" x14ac:dyDescent="0.35">
      <c r="A1232" s="4"/>
      <c r="B1232" s="4"/>
    </row>
    <row r="1233" spans="1:2" x14ac:dyDescent="0.35">
      <c r="A1233" s="4"/>
      <c r="B1233" s="4"/>
    </row>
    <row r="1234" spans="1:2" x14ac:dyDescent="0.35">
      <c r="A1234" s="4"/>
      <c r="B1234" s="4"/>
    </row>
    <row r="1235" spans="1:2" x14ac:dyDescent="0.35">
      <c r="A1235" s="4"/>
      <c r="B1235" s="4"/>
    </row>
    <row r="1236" spans="1:2" x14ac:dyDescent="0.35">
      <c r="A1236" s="4"/>
      <c r="B1236" s="4"/>
    </row>
    <row r="1237" spans="1:2" x14ac:dyDescent="0.35">
      <c r="A1237" s="4"/>
      <c r="B1237" s="4"/>
    </row>
    <row r="1238" spans="1:2" x14ac:dyDescent="0.35">
      <c r="A1238" s="4"/>
      <c r="B1238" s="4"/>
    </row>
    <row r="1239" spans="1:2" x14ac:dyDescent="0.35">
      <c r="A1239" s="4"/>
      <c r="B1239" s="4"/>
    </row>
    <row r="1240" spans="1:2" x14ac:dyDescent="0.35">
      <c r="A1240" s="4"/>
      <c r="B1240" s="4"/>
    </row>
    <row r="1241" spans="1:2" x14ac:dyDescent="0.35">
      <c r="A1241" s="4"/>
      <c r="B1241" s="4"/>
    </row>
    <row r="1242" spans="1:2" x14ac:dyDescent="0.35">
      <c r="A1242" s="4"/>
      <c r="B1242" s="4"/>
    </row>
    <row r="1243" spans="1:2" x14ac:dyDescent="0.35">
      <c r="A1243" s="4"/>
      <c r="B1243" s="4"/>
    </row>
    <row r="1244" spans="1:2" x14ac:dyDescent="0.35">
      <c r="A1244" s="4"/>
      <c r="B1244" s="4"/>
    </row>
    <row r="1245" spans="1:2" x14ac:dyDescent="0.35">
      <c r="A1245" s="4"/>
      <c r="B1245" s="4"/>
    </row>
    <row r="1246" spans="1:2" x14ac:dyDescent="0.35">
      <c r="A1246" s="4"/>
      <c r="B1246" s="4"/>
    </row>
    <row r="1247" spans="1:2" x14ac:dyDescent="0.35">
      <c r="A1247" s="4"/>
      <c r="B1247" s="4"/>
    </row>
    <row r="1248" spans="1:2" x14ac:dyDescent="0.35">
      <c r="A1248" s="4"/>
      <c r="B1248" s="4"/>
    </row>
    <row r="1249" spans="1:2" x14ac:dyDescent="0.35">
      <c r="A1249" s="4"/>
      <c r="B1249" s="4"/>
    </row>
    <row r="1250" spans="1:2" x14ac:dyDescent="0.35">
      <c r="A1250" s="4"/>
      <c r="B1250" s="4"/>
    </row>
    <row r="1251" spans="1:2" x14ac:dyDescent="0.35">
      <c r="A1251" s="4"/>
      <c r="B1251" s="4"/>
    </row>
    <row r="1252" spans="1:2" x14ac:dyDescent="0.35">
      <c r="A1252" s="4"/>
      <c r="B1252" s="4"/>
    </row>
    <row r="1253" spans="1:2" x14ac:dyDescent="0.35">
      <c r="A1253" s="4"/>
      <c r="B1253" s="4"/>
    </row>
    <row r="1254" spans="1:2" x14ac:dyDescent="0.35">
      <c r="A1254" s="4"/>
      <c r="B1254" s="4"/>
    </row>
    <row r="1255" spans="1:2" x14ac:dyDescent="0.35">
      <c r="A1255" s="4"/>
      <c r="B1255" s="4"/>
    </row>
    <row r="1256" spans="1:2" x14ac:dyDescent="0.35">
      <c r="A1256" s="4"/>
      <c r="B1256" s="4"/>
    </row>
    <row r="1257" spans="1:2" x14ac:dyDescent="0.35">
      <c r="A1257" s="4"/>
      <c r="B1257" s="4"/>
    </row>
    <row r="1258" spans="1:2" x14ac:dyDescent="0.35">
      <c r="A1258" s="4"/>
      <c r="B1258" s="4"/>
    </row>
    <row r="1259" spans="1:2" x14ac:dyDescent="0.35">
      <c r="A1259" s="4"/>
      <c r="B1259" s="4"/>
    </row>
    <row r="1260" spans="1:2" x14ac:dyDescent="0.35">
      <c r="A1260" s="4"/>
      <c r="B1260" s="4"/>
    </row>
    <row r="1261" spans="1:2" x14ac:dyDescent="0.35">
      <c r="A1261" s="4"/>
      <c r="B1261" s="4"/>
    </row>
    <row r="1262" spans="1:2" x14ac:dyDescent="0.35">
      <c r="A1262" s="4"/>
      <c r="B1262" s="4"/>
    </row>
    <row r="1263" spans="1:2" x14ac:dyDescent="0.35">
      <c r="A1263" s="4"/>
      <c r="B1263" s="4"/>
    </row>
    <row r="1264" spans="1:2" x14ac:dyDescent="0.35">
      <c r="A1264" s="4"/>
      <c r="B1264" s="4"/>
    </row>
    <row r="1265" spans="1:2" x14ac:dyDescent="0.35">
      <c r="A1265" s="4"/>
      <c r="B1265" s="4"/>
    </row>
    <row r="1266" spans="1:2" x14ac:dyDescent="0.35">
      <c r="A1266" s="4"/>
      <c r="B1266" s="4"/>
    </row>
    <row r="1267" spans="1:2" x14ac:dyDescent="0.35">
      <c r="A1267" s="4"/>
      <c r="B1267" s="4"/>
    </row>
    <row r="1268" spans="1:2" x14ac:dyDescent="0.35">
      <c r="A1268" s="4"/>
      <c r="B1268" s="4"/>
    </row>
    <row r="1269" spans="1:2" x14ac:dyDescent="0.35">
      <c r="A1269" s="4"/>
      <c r="B1269" s="4"/>
    </row>
    <row r="1270" spans="1:2" x14ac:dyDescent="0.35">
      <c r="A1270" s="4"/>
      <c r="B1270" s="4"/>
    </row>
    <row r="1271" spans="1:2" x14ac:dyDescent="0.35">
      <c r="A1271" s="4"/>
      <c r="B1271" s="4"/>
    </row>
    <row r="1272" spans="1:2" x14ac:dyDescent="0.35">
      <c r="A1272" s="4"/>
      <c r="B1272" s="4"/>
    </row>
    <row r="1273" spans="1:2" x14ac:dyDescent="0.35">
      <c r="A1273" s="4"/>
      <c r="B1273" s="4"/>
    </row>
    <row r="1274" spans="1:2" x14ac:dyDescent="0.35">
      <c r="A1274" s="4"/>
      <c r="B1274" s="4"/>
    </row>
    <row r="1275" spans="1:2" x14ac:dyDescent="0.35">
      <c r="A1275" s="4"/>
      <c r="B1275" s="4"/>
    </row>
    <row r="1276" spans="1:2" x14ac:dyDescent="0.35">
      <c r="A1276" s="4"/>
      <c r="B1276" s="4"/>
    </row>
    <row r="1277" spans="1:2" x14ac:dyDescent="0.35">
      <c r="A1277" s="4"/>
      <c r="B1277" s="4"/>
    </row>
    <row r="1278" spans="1:2" x14ac:dyDescent="0.35">
      <c r="A1278" s="4"/>
      <c r="B1278" s="4"/>
    </row>
    <row r="1279" spans="1:2" x14ac:dyDescent="0.35">
      <c r="A1279" s="4"/>
      <c r="B1279" s="4"/>
    </row>
    <row r="1280" spans="1:2" x14ac:dyDescent="0.35">
      <c r="A1280" s="4"/>
      <c r="B1280" s="4"/>
    </row>
    <row r="1281" spans="1:2" x14ac:dyDescent="0.35">
      <c r="A1281" s="4"/>
      <c r="B1281" s="4"/>
    </row>
    <row r="1282" spans="1:2" x14ac:dyDescent="0.35">
      <c r="A1282" s="4"/>
      <c r="B1282" s="4"/>
    </row>
    <row r="1283" spans="1:2" x14ac:dyDescent="0.35">
      <c r="A1283" s="4"/>
      <c r="B1283" s="4"/>
    </row>
    <row r="1284" spans="1:2" x14ac:dyDescent="0.35">
      <c r="A1284" s="4"/>
      <c r="B1284" s="4"/>
    </row>
    <row r="1285" spans="1:2" x14ac:dyDescent="0.35">
      <c r="A1285" s="4"/>
      <c r="B1285" s="4"/>
    </row>
    <row r="1286" spans="1:2" x14ac:dyDescent="0.35">
      <c r="A1286" s="4"/>
      <c r="B1286" s="4"/>
    </row>
    <row r="1287" spans="1:2" x14ac:dyDescent="0.35">
      <c r="A1287" s="4"/>
      <c r="B1287" s="4"/>
    </row>
    <row r="1288" spans="1:2" x14ac:dyDescent="0.35">
      <c r="A1288" s="4"/>
      <c r="B1288" s="4"/>
    </row>
    <row r="1289" spans="1:2" x14ac:dyDescent="0.35">
      <c r="A1289" s="4"/>
      <c r="B1289" s="4"/>
    </row>
    <row r="1290" spans="1:2" x14ac:dyDescent="0.35">
      <c r="A1290" s="4"/>
      <c r="B1290" s="4"/>
    </row>
    <row r="1291" spans="1:2" x14ac:dyDescent="0.35">
      <c r="A1291" s="4"/>
      <c r="B1291" s="4"/>
    </row>
    <row r="1292" spans="1:2" x14ac:dyDescent="0.35">
      <c r="A1292" s="4"/>
      <c r="B1292" s="4"/>
    </row>
    <row r="1293" spans="1:2" x14ac:dyDescent="0.35">
      <c r="A1293" s="4"/>
      <c r="B1293" s="4"/>
    </row>
    <row r="1294" spans="1:2" x14ac:dyDescent="0.35">
      <c r="A1294" s="4"/>
      <c r="B1294" s="4"/>
    </row>
    <row r="1295" spans="1:2" x14ac:dyDescent="0.35">
      <c r="A1295" s="4"/>
      <c r="B1295" s="4"/>
    </row>
    <row r="1296" spans="1:2" x14ac:dyDescent="0.35">
      <c r="A1296" s="4"/>
      <c r="B1296" s="4"/>
    </row>
    <row r="1297" spans="1:2" x14ac:dyDescent="0.35">
      <c r="A1297" s="4"/>
      <c r="B1297" s="4"/>
    </row>
    <row r="1298" spans="1:2" x14ac:dyDescent="0.35">
      <c r="A1298" s="4"/>
      <c r="B1298" s="4"/>
    </row>
    <row r="1299" spans="1:2" x14ac:dyDescent="0.35">
      <c r="A1299" s="4"/>
      <c r="B1299" s="4"/>
    </row>
    <row r="1300" spans="1:2" x14ac:dyDescent="0.35">
      <c r="A1300" s="4"/>
      <c r="B1300" s="4"/>
    </row>
    <row r="1301" spans="1:2" x14ac:dyDescent="0.35">
      <c r="A1301" s="4"/>
      <c r="B1301" s="4"/>
    </row>
    <row r="1302" spans="1:2" x14ac:dyDescent="0.35">
      <c r="A1302" s="4"/>
      <c r="B1302" s="4"/>
    </row>
    <row r="1303" spans="1:2" x14ac:dyDescent="0.35">
      <c r="A1303" s="4"/>
      <c r="B1303" s="4"/>
    </row>
    <row r="1304" spans="1:2" x14ac:dyDescent="0.35">
      <c r="A1304" s="4"/>
      <c r="B1304" s="4"/>
    </row>
    <row r="1305" spans="1:2" x14ac:dyDescent="0.35">
      <c r="A1305" s="4"/>
      <c r="B1305" s="4"/>
    </row>
    <row r="1306" spans="1:2" x14ac:dyDescent="0.35">
      <c r="A1306" s="4"/>
      <c r="B1306" s="4"/>
    </row>
    <row r="1307" spans="1:2" x14ac:dyDescent="0.35">
      <c r="A1307" s="4"/>
      <c r="B1307" s="4"/>
    </row>
    <row r="1308" spans="1:2" x14ac:dyDescent="0.35">
      <c r="A1308" s="4"/>
      <c r="B1308" s="4"/>
    </row>
    <row r="1309" spans="1:2" x14ac:dyDescent="0.35">
      <c r="A1309" s="4"/>
      <c r="B1309" s="4"/>
    </row>
    <row r="1310" spans="1:2" x14ac:dyDescent="0.35">
      <c r="A1310" s="4"/>
      <c r="B1310" s="4"/>
    </row>
    <row r="1311" spans="1:2" x14ac:dyDescent="0.35">
      <c r="A1311" s="4"/>
      <c r="B1311" s="4"/>
    </row>
    <row r="1312" spans="1:2" x14ac:dyDescent="0.35">
      <c r="A1312" s="4"/>
      <c r="B1312" s="4"/>
    </row>
    <row r="1313" spans="1:2" x14ac:dyDescent="0.35">
      <c r="A1313" s="4"/>
      <c r="B1313" s="4"/>
    </row>
    <row r="1314" spans="1:2" x14ac:dyDescent="0.35">
      <c r="A1314" s="4"/>
      <c r="B1314" s="4"/>
    </row>
    <row r="1315" spans="1:2" x14ac:dyDescent="0.35">
      <c r="A1315" s="4"/>
      <c r="B1315" s="4"/>
    </row>
    <row r="1316" spans="1:2" x14ac:dyDescent="0.35">
      <c r="A1316" s="4"/>
      <c r="B1316" s="4"/>
    </row>
    <row r="1317" spans="1:2" x14ac:dyDescent="0.35">
      <c r="A1317" s="4"/>
      <c r="B1317" s="4"/>
    </row>
    <row r="1318" spans="1:2" x14ac:dyDescent="0.35">
      <c r="A1318" s="4"/>
      <c r="B1318" s="4"/>
    </row>
    <row r="1319" spans="1:2" x14ac:dyDescent="0.35">
      <c r="A1319" s="4"/>
      <c r="B1319" s="4"/>
    </row>
    <row r="1320" spans="1:2" x14ac:dyDescent="0.35">
      <c r="A1320" s="4"/>
      <c r="B1320" s="4"/>
    </row>
    <row r="1321" spans="1:2" x14ac:dyDescent="0.35">
      <c r="A1321" s="4"/>
      <c r="B1321" s="4"/>
    </row>
    <row r="1322" spans="1:2" x14ac:dyDescent="0.35">
      <c r="A1322" s="4"/>
      <c r="B1322" s="4"/>
    </row>
    <row r="1323" spans="1:2" x14ac:dyDescent="0.35">
      <c r="A1323" s="4"/>
      <c r="B1323" s="4"/>
    </row>
    <row r="1324" spans="1:2" x14ac:dyDescent="0.35">
      <c r="A1324" s="4"/>
      <c r="B1324" s="4"/>
    </row>
    <row r="1325" spans="1:2" x14ac:dyDescent="0.35">
      <c r="A1325" s="4"/>
      <c r="B1325" s="4"/>
    </row>
    <row r="1326" spans="1:2" x14ac:dyDescent="0.35">
      <c r="A1326" s="4"/>
      <c r="B1326" s="4"/>
    </row>
    <row r="1327" spans="1:2" x14ac:dyDescent="0.35">
      <c r="A1327" s="4"/>
      <c r="B1327" s="4"/>
    </row>
    <row r="1328" spans="1:2" x14ac:dyDescent="0.35">
      <c r="A1328" s="4"/>
      <c r="B1328" s="4"/>
    </row>
    <row r="1329" spans="1:2" x14ac:dyDescent="0.35">
      <c r="A1329" s="4"/>
      <c r="B1329" s="4"/>
    </row>
    <row r="1330" spans="1:2" x14ac:dyDescent="0.35">
      <c r="A1330" s="4"/>
      <c r="B1330" s="4"/>
    </row>
    <row r="1331" spans="1:2" x14ac:dyDescent="0.35">
      <c r="A1331" s="4"/>
      <c r="B1331" s="4"/>
    </row>
    <row r="1332" spans="1:2" x14ac:dyDescent="0.35">
      <c r="A1332" s="4"/>
      <c r="B1332" s="4"/>
    </row>
    <row r="1333" spans="1:2" x14ac:dyDescent="0.35">
      <c r="A1333" s="4"/>
      <c r="B1333" s="4"/>
    </row>
    <row r="1334" spans="1:2" x14ac:dyDescent="0.35">
      <c r="A1334" s="4"/>
      <c r="B1334" s="4"/>
    </row>
    <row r="1335" spans="1:2" x14ac:dyDescent="0.35">
      <c r="A1335" s="4"/>
      <c r="B1335" s="4"/>
    </row>
    <row r="1336" spans="1:2" x14ac:dyDescent="0.35">
      <c r="A1336" s="4"/>
      <c r="B1336" s="4"/>
    </row>
    <row r="1337" spans="1:2" x14ac:dyDescent="0.35">
      <c r="A1337" s="4"/>
      <c r="B1337" s="4"/>
    </row>
    <row r="1338" spans="1:2" x14ac:dyDescent="0.35">
      <c r="A1338" s="4"/>
      <c r="B1338" s="4"/>
    </row>
    <row r="1339" spans="1:2" x14ac:dyDescent="0.35">
      <c r="A1339" s="4"/>
      <c r="B1339" s="4"/>
    </row>
    <row r="1340" spans="1:2" x14ac:dyDescent="0.35">
      <c r="A1340" s="4"/>
      <c r="B1340" s="4"/>
    </row>
    <row r="1341" spans="1:2" x14ac:dyDescent="0.35">
      <c r="A1341" s="4"/>
      <c r="B1341" s="4"/>
    </row>
    <row r="1342" spans="1:2" x14ac:dyDescent="0.35">
      <c r="A1342" s="4"/>
      <c r="B1342" s="4"/>
    </row>
    <row r="1343" spans="1:2" x14ac:dyDescent="0.35">
      <c r="A1343" s="4"/>
      <c r="B1343" s="4"/>
    </row>
    <row r="1344" spans="1:2" x14ac:dyDescent="0.35">
      <c r="A1344" s="4"/>
      <c r="B1344" s="4"/>
    </row>
    <row r="1345" spans="1:2" x14ac:dyDescent="0.35">
      <c r="A1345" s="4"/>
      <c r="B1345" s="4"/>
    </row>
    <row r="1346" spans="1:2" x14ac:dyDescent="0.35">
      <c r="A1346" s="4"/>
      <c r="B1346" s="4"/>
    </row>
    <row r="1347" spans="1:2" x14ac:dyDescent="0.35">
      <c r="A1347" s="4"/>
      <c r="B1347" s="4"/>
    </row>
    <row r="1348" spans="1:2" x14ac:dyDescent="0.35">
      <c r="A1348" s="4"/>
      <c r="B1348" s="4"/>
    </row>
    <row r="1349" spans="1:2" x14ac:dyDescent="0.35">
      <c r="A1349" s="4"/>
      <c r="B1349" s="4"/>
    </row>
    <row r="1350" spans="1:2" x14ac:dyDescent="0.35">
      <c r="A1350" s="4"/>
      <c r="B1350" s="4"/>
    </row>
    <row r="1351" spans="1:2" x14ac:dyDescent="0.35">
      <c r="A1351" s="4"/>
      <c r="B1351" s="4"/>
    </row>
    <row r="1352" spans="1:2" x14ac:dyDescent="0.35">
      <c r="A1352" s="4"/>
      <c r="B1352" s="4"/>
    </row>
    <row r="1353" spans="1:2" x14ac:dyDescent="0.35">
      <c r="A1353" s="4"/>
      <c r="B1353" s="4"/>
    </row>
    <row r="1354" spans="1:2" x14ac:dyDescent="0.35">
      <c r="A1354" s="4"/>
      <c r="B1354" s="4"/>
    </row>
    <row r="1355" spans="1:2" x14ac:dyDescent="0.35">
      <c r="A1355" s="4"/>
      <c r="B1355" s="4"/>
    </row>
    <row r="1356" spans="1:2" x14ac:dyDescent="0.35">
      <c r="A1356" s="4"/>
      <c r="B1356" s="4"/>
    </row>
    <row r="1357" spans="1:2" x14ac:dyDescent="0.35">
      <c r="A1357" s="4"/>
      <c r="B1357" s="4"/>
    </row>
    <row r="1358" spans="1:2" x14ac:dyDescent="0.35">
      <c r="A1358" s="4"/>
      <c r="B1358" s="4"/>
    </row>
    <row r="1359" spans="1:2" x14ac:dyDescent="0.35">
      <c r="A1359" s="4"/>
      <c r="B1359" s="4"/>
    </row>
    <row r="1360" spans="1:2" x14ac:dyDescent="0.35">
      <c r="A1360" s="4"/>
      <c r="B1360" s="4"/>
    </row>
    <row r="1361" spans="1:2" x14ac:dyDescent="0.35">
      <c r="A1361" s="4"/>
      <c r="B1361" s="4"/>
    </row>
    <row r="1362" spans="1:2" x14ac:dyDescent="0.35">
      <c r="A1362" s="4"/>
      <c r="B1362" s="4"/>
    </row>
    <row r="1363" spans="1:2" x14ac:dyDescent="0.35">
      <c r="A1363" s="4"/>
      <c r="B1363" s="4"/>
    </row>
    <row r="1364" spans="1:2" x14ac:dyDescent="0.35">
      <c r="A1364" s="4"/>
      <c r="B1364" s="4"/>
    </row>
    <row r="1365" spans="1:2" x14ac:dyDescent="0.35">
      <c r="A1365" s="4"/>
      <c r="B1365" s="4"/>
    </row>
    <row r="1366" spans="1:2" x14ac:dyDescent="0.35">
      <c r="A1366" s="4"/>
      <c r="B1366" s="4"/>
    </row>
    <row r="1367" spans="1:2" x14ac:dyDescent="0.35">
      <c r="A1367" s="4"/>
      <c r="B1367" s="4"/>
    </row>
    <row r="1368" spans="1:2" x14ac:dyDescent="0.35">
      <c r="A1368" s="4"/>
      <c r="B1368" s="4"/>
    </row>
    <row r="1369" spans="1:2" x14ac:dyDescent="0.35">
      <c r="A1369" s="4"/>
      <c r="B1369" s="4"/>
    </row>
    <row r="1370" spans="1:2" x14ac:dyDescent="0.35">
      <c r="A1370" s="4"/>
      <c r="B1370" s="4"/>
    </row>
    <row r="1371" spans="1:2" x14ac:dyDescent="0.35">
      <c r="A1371" s="4"/>
      <c r="B1371" s="4"/>
    </row>
    <row r="1372" spans="1:2" x14ac:dyDescent="0.35">
      <c r="A1372" s="4"/>
      <c r="B1372" s="4"/>
    </row>
    <row r="1373" spans="1:2" x14ac:dyDescent="0.35">
      <c r="A1373" s="4"/>
      <c r="B1373" s="4"/>
    </row>
    <row r="1374" spans="1:2" x14ac:dyDescent="0.35">
      <c r="A1374" s="4"/>
      <c r="B1374" s="4"/>
    </row>
    <row r="1375" spans="1:2" x14ac:dyDescent="0.35">
      <c r="A1375" s="4"/>
      <c r="B1375" s="4"/>
    </row>
    <row r="1376" spans="1:2" x14ac:dyDescent="0.35">
      <c r="A1376" s="4"/>
      <c r="B1376" s="4"/>
    </row>
    <row r="1377" spans="1:2" x14ac:dyDescent="0.35">
      <c r="A1377" s="4"/>
      <c r="B1377" s="4"/>
    </row>
    <row r="1378" spans="1:2" x14ac:dyDescent="0.35">
      <c r="A1378" s="4"/>
      <c r="B1378" s="4"/>
    </row>
    <row r="1379" spans="1:2" x14ac:dyDescent="0.35">
      <c r="A1379" s="4"/>
      <c r="B1379" s="4"/>
    </row>
    <row r="1380" spans="1:2" x14ac:dyDescent="0.35">
      <c r="A1380" s="4"/>
      <c r="B1380" s="4"/>
    </row>
    <row r="1381" spans="1:2" x14ac:dyDescent="0.35">
      <c r="A1381" s="4"/>
      <c r="B1381" s="4"/>
    </row>
    <row r="1382" spans="1:2" x14ac:dyDescent="0.35">
      <c r="A1382" s="4"/>
      <c r="B1382" s="4"/>
    </row>
    <row r="1383" spans="1:2" x14ac:dyDescent="0.35">
      <c r="A1383" s="4"/>
      <c r="B1383" s="4"/>
    </row>
    <row r="1384" spans="1:2" x14ac:dyDescent="0.35">
      <c r="A1384" s="4"/>
      <c r="B1384" s="4"/>
    </row>
    <row r="1385" spans="1:2" x14ac:dyDescent="0.35">
      <c r="A1385" s="4"/>
      <c r="B1385" s="4"/>
    </row>
    <row r="1386" spans="1:2" x14ac:dyDescent="0.35">
      <c r="A1386" s="4"/>
      <c r="B1386" s="4"/>
    </row>
    <row r="1387" spans="1:2" x14ac:dyDescent="0.35">
      <c r="A1387" s="4"/>
      <c r="B1387" s="4"/>
    </row>
    <row r="1388" spans="1:2" x14ac:dyDescent="0.35">
      <c r="A1388" s="4"/>
      <c r="B1388" s="4"/>
    </row>
    <row r="1389" spans="1:2" x14ac:dyDescent="0.35">
      <c r="A1389" s="4"/>
      <c r="B1389" s="4"/>
    </row>
    <row r="1390" spans="1:2" x14ac:dyDescent="0.35">
      <c r="A1390" s="4"/>
      <c r="B1390" s="4"/>
    </row>
    <row r="1391" spans="1:2" x14ac:dyDescent="0.35">
      <c r="A1391" s="4"/>
      <c r="B1391" s="4"/>
    </row>
    <row r="1392" spans="1:2" x14ac:dyDescent="0.35">
      <c r="A1392" s="4"/>
      <c r="B1392" s="4"/>
    </row>
    <row r="1393" spans="1:2" x14ac:dyDescent="0.35">
      <c r="A1393" s="4"/>
      <c r="B1393" s="4"/>
    </row>
    <row r="1394" spans="1:2" x14ac:dyDescent="0.35">
      <c r="A1394" s="4"/>
      <c r="B1394" s="4"/>
    </row>
    <row r="1395" spans="1:2" x14ac:dyDescent="0.35">
      <c r="A1395" s="4"/>
      <c r="B1395" s="4"/>
    </row>
    <row r="1396" spans="1:2" x14ac:dyDescent="0.35">
      <c r="A1396" s="4"/>
      <c r="B1396" s="4"/>
    </row>
    <row r="1397" spans="1:2" x14ac:dyDescent="0.35">
      <c r="A1397" s="4"/>
      <c r="B1397" s="4"/>
    </row>
    <row r="1398" spans="1:2" x14ac:dyDescent="0.35">
      <c r="A1398" s="4"/>
      <c r="B1398" s="4"/>
    </row>
    <row r="1399" spans="1:2" x14ac:dyDescent="0.35">
      <c r="A1399" s="4"/>
      <c r="B1399" s="4"/>
    </row>
    <row r="1400" spans="1:2" x14ac:dyDescent="0.35">
      <c r="A1400" s="4"/>
      <c r="B1400" s="4"/>
    </row>
    <row r="1401" spans="1:2" x14ac:dyDescent="0.35">
      <c r="A1401" s="4"/>
      <c r="B1401" s="4"/>
    </row>
    <row r="1402" spans="1:2" x14ac:dyDescent="0.35">
      <c r="A1402" s="4"/>
      <c r="B1402" s="4"/>
    </row>
    <row r="1403" spans="1:2" x14ac:dyDescent="0.35">
      <c r="A1403" s="4"/>
      <c r="B1403" s="4"/>
    </row>
    <row r="1404" spans="1:2" x14ac:dyDescent="0.35">
      <c r="A1404" s="4"/>
      <c r="B1404" s="4"/>
    </row>
    <row r="1405" spans="1:2" x14ac:dyDescent="0.35">
      <c r="A1405" s="4"/>
      <c r="B1405" s="4"/>
    </row>
    <row r="1406" spans="1:2" x14ac:dyDescent="0.35">
      <c r="A1406" s="4"/>
      <c r="B1406" s="4"/>
    </row>
    <row r="1407" spans="1:2" x14ac:dyDescent="0.35">
      <c r="A1407" s="4"/>
      <c r="B1407" s="4"/>
    </row>
    <row r="1408" spans="1:2" x14ac:dyDescent="0.35">
      <c r="A1408" s="4"/>
      <c r="B1408" s="4"/>
    </row>
    <row r="1409" spans="1:2" x14ac:dyDescent="0.35">
      <c r="A1409" s="4"/>
      <c r="B1409" s="4"/>
    </row>
    <row r="1410" spans="1:2" x14ac:dyDescent="0.35">
      <c r="A1410" s="4"/>
      <c r="B1410" s="4"/>
    </row>
    <row r="1411" spans="1:2" x14ac:dyDescent="0.35">
      <c r="A1411" s="4"/>
      <c r="B1411" s="4"/>
    </row>
    <row r="1412" spans="1:2" x14ac:dyDescent="0.35">
      <c r="A1412" s="4"/>
      <c r="B1412" s="4"/>
    </row>
    <row r="1413" spans="1:2" x14ac:dyDescent="0.35">
      <c r="A1413" s="4"/>
      <c r="B1413" s="4"/>
    </row>
    <row r="1414" spans="1:2" x14ac:dyDescent="0.35">
      <c r="A1414" s="4"/>
      <c r="B1414" s="4"/>
    </row>
    <row r="1415" spans="1:2" x14ac:dyDescent="0.35">
      <c r="A1415" s="4"/>
      <c r="B1415" s="4"/>
    </row>
    <row r="1416" spans="1:2" x14ac:dyDescent="0.35">
      <c r="A1416" s="4"/>
      <c r="B1416" s="4"/>
    </row>
    <row r="1417" spans="1:2" x14ac:dyDescent="0.35">
      <c r="A1417" s="4"/>
      <c r="B1417" s="4"/>
    </row>
    <row r="1418" spans="1:2" x14ac:dyDescent="0.35">
      <c r="A1418" s="4"/>
      <c r="B1418" s="4"/>
    </row>
    <row r="1419" spans="1:2" x14ac:dyDescent="0.35">
      <c r="A1419" s="4"/>
      <c r="B1419" s="4"/>
    </row>
    <row r="1420" spans="1:2" x14ac:dyDescent="0.35">
      <c r="A1420" s="4"/>
      <c r="B1420" s="4"/>
    </row>
    <row r="1421" spans="1:2" x14ac:dyDescent="0.35">
      <c r="A1421" s="4"/>
      <c r="B1421" s="4"/>
    </row>
    <row r="1422" spans="1:2" x14ac:dyDescent="0.35">
      <c r="A1422" s="4"/>
      <c r="B1422" s="4"/>
    </row>
    <row r="1423" spans="1:2" x14ac:dyDescent="0.35">
      <c r="A1423" s="4"/>
      <c r="B1423" s="4"/>
    </row>
    <row r="1424" spans="1:2" x14ac:dyDescent="0.35">
      <c r="A1424" s="4"/>
      <c r="B1424" s="4"/>
    </row>
    <row r="1425" spans="1:2" x14ac:dyDescent="0.35">
      <c r="A1425" s="4"/>
      <c r="B1425" s="4"/>
    </row>
    <row r="1426" spans="1:2" x14ac:dyDescent="0.35">
      <c r="A1426" s="4"/>
      <c r="B1426" s="4"/>
    </row>
    <row r="1427" spans="1:2" x14ac:dyDescent="0.35">
      <c r="A1427" s="4"/>
      <c r="B1427" s="4"/>
    </row>
    <row r="1428" spans="1:2" x14ac:dyDescent="0.35">
      <c r="A1428" s="4"/>
      <c r="B1428" s="4"/>
    </row>
    <row r="1429" spans="1:2" x14ac:dyDescent="0.35">
      <c r="A1429" s="4"/>
      <c r="B1429" s="4"/>
    </row>
    <row r="1430" spans="1:2" x14ac:dyDescent="0.35">
      <c r="A1430" s="4"/>
      <c r="B1430" s="4"/>
    </row>
    <row r="1431" spans="1:2" x14ac:dyDescent="0.35">
      <c r="A1431" s="4"/>
      <c r="B1431" s="4"/>
    </row>
    <row r="1432" spans="1:2" x14ac:dyDescent="0.35">
      <c r="A1432" s="4"/>
      <c r="B1432" s="4"/>
    </row>
    <row r="1433" spans="1:2" x14ac:dyDescent="0.35">
      <c r="A1433" s="4"/>
      <c r="B1433" s="4"/>
    </row>
    <row r="1434" spans="1:2" x14ac:dyDescent="0.35">
      <c r="A1434" s="4"/>
      <c r="B1434" s="4"/>
    </row>
    <row r="1435" spans="1:2" x14ac:dyDescent="0.35">
      <c r="A1435" s="4"/>
      <c r="B1435" s="4"/>
    </row>
    <row r="1436" spans="1:2" x14ac:dyDescent="0.35">
      <c r="A1436" s="4"/>
      <c r="B1436" s="4"/>
    </row>
    <row r="1437" spans="1:2" x14ac:dyDescent="0.35">
      <c r="A1437" s="4"/>
      <c r="B1437" s="4"/>
    </row>
    <row r="1438" spans="1:2" x14ac:dyDescent="0.35">
      <c r="A1438" s="4"/>
      <c r="B1438" s="4"/>
    </row>
    <row r="1439" spans="1:2" x14ac:dyDescent="0.35">
      <c r="A1439" s="4"/>
      <c r="B1439" s="4"/>
    </row>
    <row r="1440" spans="1:2" x14ac:dyDescent="0.35">
      <c r="A1440" s="4"/>
      <c r="B1440" s="4"/>
    </row>
    <row r="1441" spans="1:2" x14ac:dyDescent="0.35">
      <c r="A1441" s="4"/>
      <c r="B1441" s="4"/>
    </row>
    <row r="1442" spans="1:2" x14ac:dyDescent="0.35">
      <c r="A1442" s="4"/>
      <c r="B1442" s="4"/>
    </row>
    <row r="1443" spans="1:2" x14ac:dyDescent="0.35">
      <c r="A1443" s="4"/>
      <c r="B1443" s="4"/>
    </row>
    <row r="1444" spans="1:2" x14ac:dyDescent="0.35">
      <c r="A1444" s="4"/>
      <c r="B1444" s="4"/>
    </row>
    <row r="1445" spans="1:2" x14ac:dyDescent="0.35">
      <c r="A1445" s="4"/>
      <c r="B1445" s="4"/>
    </row>
    <row r="1446" spans="1:2" x14ac:dyDescent="0.35">
      <c r="A1446" s="4"/>
      <c r="B1446" s="4"/>
    </row>
    <row r="1447" spans="1:2" x14ac:dyDescent="0.35">
      <c r="A1447" s="4"/>
      <c r="B1447" s="4"/>
    </row>
    <row r="1448" spans="1:2" x14ac:dyDescent="0.35">
      <c r="A1448" s="4"/>
      <c r="B1448" s="4"/>
    </row>
    <row r="1449" spans="1:2" x14ac:dyDescent="0.35">
      <c r="A1449" s="4"/>
      <c r="B1449" s="4"/>
    </row>
    <row r="1450" spans="1:2" x14ac:dyDescent="0.35">
      <c r="A1450" s="4"/>
      <c r="B1450" s="4"/>
    </row>
    <row r="1451" spans="1:2" x14ac:dyDescent="0.35">
      <c r="A1451" s="4"/>
      <c r="B1451" s="4"/>
    </row>
    <row r="1452" spans="1:2" x14ac:dyDescent="0.35">
      <c r="A1452" s="4"/>
      <c r="B1452" s="4"/>
    </row>
    <row r="1453" spans="1:2" x14ac:dyDescent="0.35">
      <c r="A1453" s="4"/>
      <c r="B1453" s="4"/>
    </row>
    <row r="1454" spans="1:2" x14ac:dyDescent="0.35">
      <c r="A1454" s="4"/>
      <c r="B1454" s="4"/>
    </row>
    <row r="1455" spans="1:2" x14ac:dyDescent="0.35">
      <c r="A1455" s="4"/>
      <c r="B1455" s="4"/>
    </row>
    <row r="1456" spans="1:2" x14ac:dyDescent="0.35">
      <c r="A1456" s="4"/>
      <c r="B1456" s="4"/>
    </row>
    <row r="1457" spans="1:2" x14ac:dyDescent="0.35">
      <c r="A1457" s="4"/>
      <c r="B1457" s="4"/>
    </row>
    <row r="1458" spans="1:2" x14ac:dyDescent="0.35">
      <c r="A1458" s="4"/>
      <c r="B1458" s="4"/>
    </row>
    <row r="1459" spans="1:2" x14ac:dyDescent="0.35">
      <c r="A1459" s="4"/>
      <c r="B1459" s="4"/>
    </row>
    <row r="1460" spans="1:2" x14ac:dyDescent="0.35">
      <c r="A1460" s="4"/>
      <c r="B1460" s="4"/>
    </row>
    <row r="1461" spans="1:2" x14ac:dyDescent="0.35">
      <c r="A1461" s="4"/>
      <c r="B1461" s="4"/>
    </row>
    <row r="1462" spans="1:2" x14ac:dyDescent="0.35">
      <c r="A1462" s="4"/>
      <c r="B1462" s="4"/>
    </row>
    <row r="1463" spans="1:2" x14ac:dyDescent="0.35">
      <c r="A1463" s="4"/>
      <c r="B1463" s="4"/>
    </row>
    <row r="1464" spans="1:2" x14ac:dyDescent="0.35">
      <c r="A1464" s="4"/>
      <c r="B1464" s="4"/>
    </row>
    <row r="1465" spans="1:2" x14ac:dyDescent="0.35">
      <c r="A1465" s="4"/>
      <c r="B1465" s="4"/>
    </row>
    <row r="1466" spans="1:2" x14ac:dyDescent="0.35">
      <c r="A1466" s="4"/>
      <c r="B1466" s="4"/>
    </row>
    <row r="1467" spans="1:2" x14ac:dyDescent="0.35">
      <c r="A1467" s="4"/>
      <c r="B1467" s="4"/>
    </row>
    <row r="1468" spans="1:2" x14ac:dyDescent="0.35">
      <c r="A1468" s="4"/>
      <c r="B1468" s="4"/>
    </row>
    <row r="1469" spans="1:2" x14ac:dyDescent="0.35">
      <c r="A1469" s="4"/>
      <c r="B1469" s="4"/>
    </row>
    <row r="1470" spans="1:2" x14ac:dyDescent="0.35">
      <c r="A1470" s="4"/>
      <c r="B1470" s="4"/>
    </row>
    <row r="1471" spans="1:2" x14ac:dyDescent="0.35">
      <c r="A1471" s="4"/>
      <c r="B1471" s="4"/>
    </row>
    <row r="1472" spans="1:2" x14ac:dyDescent="0.35">
      <c r="A1472" s="4"/>
      <c r="B1472" s="4"/>
    </row>
    <row r="1473" spans="1:2" x14ac:dyDescent="0.35">
      <c r="A1473" s="4"/>
      <c r="B1473" s="4"/>
    </row>
    <row r="1474" spans="1:2" x14ac:dyDescent="0.35">
      <c r="A1474" s="4"/>
      <c r="B1474" s="4"/>
    </row>
    <row r="1475" spans="1:2" x14ac:dyDescent="0.35">
      <c r="A1475" s="4"/>
      <c r="B1475" s="4"/>
    </row>
    <row r="1476" spans="1:2" x14ac:dyDescent="0.35">
      <c r="A1476" s="4"/>
      <c r="B1476" s="4"/>
    </row>
    <row r="1477" spans="1:2" x14ac:dyDescent="0.35">
      <c r="A1477" s="4"/>
      <c r="B1477" s="4"/>
    </row>
    <row r="1478" spans="1:2" x14ac:dyDescent="0.35">
      <c r="A1478" s="4"/>
      <c r="B1478" s="4"/>
    </row>
    <row r="1479" spans="1:2" x14ac:dyDescent="0.35">
      <c r="A1479" s="4"/>
      <c r="B1479" s="4"/>
    </row>
    <row r="1480" spans="1:2" x14ac:dyDescent="0.35">
      <c r="A1480" s="4"/>
      <c r="B1480" s="4"/>
    </row>
    <row r="1481" spans="1:2" x14ac:dyDescent="0.35">
      <c r="A1481" s="4"/>
      <c r="B1481" s="4"/>
    </row>
    <row r="1482" spans="1:2" x14ac:dyDescent="0.35">
      <c r="A1482" s="4"/>
      <c r="B1482" s="4"/>
    </row>
    <row r="1483" spans="1:2" x14ac:dyDescent="0.35">
      <c r="A1483" s="4"/>
      <c r="B1483" s="4"/>
    </row>
    <row r="1484" spans="1:2" x14ac:dyDescent="0.35">
      <c r="A1484" s="4"/>
      <c r="B1484" s="4"/>
    </row>
    <row r="1485" spans="1:2" x14ac:dyDescent="0.35">
      <c r="A1485" s="4"/>
      <c r="B1485" s="4"/>
    </row>
    <row r="1486" spans="1:2" x14ac:dyDescent="0.35">
      <c r="A1486" s="4"/>
      <c r="B1486" s="4"/>
    </row>
    <row r="1487" spans="1:2" x14ac:dyDescent="0.35">
      <c r="A1487" s="4"/>
      <c r="B1487" s="4"/>
    </row>
    <row r="1488" spans="1:2" x14ac:dyDescent="0.35">
      <c r="A1488" s="4"/>
      <c r="B1488" s="4"/>
    </row>
    <row r="1489" spans="1:2" x14ac:dyDescent="0.35">
      <c r="A1489" s="4"/>
      <c r="B1489" s="4"/>
    </row>
    <row r="1490" spans="1:2" x14ac:dyDescent="0.35">
      <c r="A1490" s="4"/>
      <c r="B1490" s="4"/>
    </row>
    <row r="1491" spans="1:2" x14ac:dyDescent="0.35">
      <c r="A1491" s="4"/>
      <c r="B1491" s="4"/>
    </row>
    <row r="1492" spans="1:2" x14ac:dyDescent="0.35">
      <c r="A1492" s="4"/>
      <c r="B1492" s="4"/>
    </row>
    <row r="1493" spans="1:2" x14ac:dyDescent="0.35">
      <c r="A1493" s="4"/>
      <c r="B1493" s="4"/>
    </row>
    <row r="1494" spans="1:2" x14ac:dyDescent="0.35">
      <c r="A1494" s="4"/>
      <c r="B1494" s="4"/>
    </row>
    <row r="1495" spans="1:2" x14ac:dyDescent="0.35">
      <c r="A1495" s="4"/>
      <c r="B1495" s="4"/>
    </row>
    <row r="1496" spans="1:2" x14ac:dyDescent="0.35">
      <c r="A1496" s="4"/>
      <c r="B1496" s="4"/>
    </row>
    <row r="1497" spans="1:2" x14ac:dyDescent="0.35">
      <c r="A1497" s="4"/>
      <c r="B1497" s="4"/>
    </row>
    <row r="1498" spans="1:2" x14ac:dyDescent="0.35">
      <c r="A1498" s="4"/>
      <c r="B1498" s="4"/>
    </row>
    <row r="1499" spans="1:2" x14ac:dyDescent="0.35">
      <c r="A1499" s="4"/>
      <c r="B1499" s="4"/>
    </row>
    <row r="1500" spans="1:2" x14ac:dyDescent="0.35">
      <c r="A1500" s="4"/>
      <c r="B1500" s="4"/>
    </row>
    <row r="1501" spans="1:2" x14ac:dyDescent="0.35">
      <c r="A1501" s="4"/>
      <c r="B1501" s="4"/>
    </row>
    <row r="1502" spans="1:2" x14ac:dyDescent="0.35">
      <c r="A1502" s="4"/>
      <c r="B1502" s="4"/>
    </row>
    <row r="1503" spans="1:2" x14ac:dyDescent="0.35">
      <c r="A1503" s="4"/>
      <c r="B1503" s="4"/>
    </row>
    <row r="1504" spans="1:2" x14ac:dyDescent="0.35">
      <c r="A1504" s="4"/>
      <c r="B1504" s="4"/>
    </row>
    <row r="1505" spans="1:2" x14ac:dyDescent="0.35">
      <c r="A1505" s="4"/>
      <c r="B1505" s="4"/>
    </row>
    <row r="1506" spans="1:2" x14ac:dyDescent="0.35">
      <c r="A1506" s="4"/>
      <c r="B1506" s="4"/>
    </row>
    <row r="1507" spans="1:2" x14ac:dyDescent="0.35">
      <c r="A1507" s="4"/>
      <c r="B1507" s="4"/>
    </row>
    <row r="1508" spans="1:2" x14ac:dyDescent="0.35">
      <c r="A1508" s="4"/>
      <c r="B1508" s="4"/>
    </row>
    <row r="1509" spans="1:2" x14ac:dyDescent="0.35">
      <c r="A1509" s="4"/>
      <c r="B1509" s="4"/>
    </row>
    <row r="1510" spans="1:2" x14ac:dyDescent="0.35">
      <c r="A1510" s="4"/>
      <c r="B1510" s="4"/>
    </row>
    <row r="1511" spans="1:2" x14ac:dyDescent="0.35">
      <c r="A1511" s="4"/>
      <c r="B1511" s="4"/>
    </row>
    <row r="1512" spans="1:2" x14ac:dyDescent="0.35">
      <c r="A1512" s="4"/>
      <c r="B1512" s="4"/>
    </row>
    <row r="1513" spans="1:2" x14ac:dyDescent="0.35">
      <c r="A1513" s="4"/>
      <c r="B1513" s="4"/>
    </row>
    <row r="1514" spans="1:2" x14ac:dyDescent="0.35">
      <c r="A1514" s="4"/>
      <c r="B1514" s="4"/>
    </row>
    <row r="1515" spans="1:2" x14ac:dyDescent="0.35">
      <c r="A1515" s="4"/>
      <c r="B1515" s="4"/>
    </row>
    <row r="1516" spans="1:2" x14ac:dyDescent="0.35">
      <c r="A1516" s="4"/>
      <c r="B1516" s="4"/>
    </row>
    <row r="1517" spans="1:2" x14ac:dyDescent="0.35">
      <c r="A1517" s="4"/>
      <c r="B1517" s="4"/>
    </row>
    <row r="1518" spans="1:2" x14ac:dyDescent="0.35">
      <c r="A1518" s="4"/>
      <c r="B1518" s="4"/>
    </row>
    <row r="1519" spans="1:2" x14ac:dyDescent="0.35">
      <c r="A1519" s="4"/>
      <c r="B1519" s="4"/>
    </row>
    <row r="1520" spans="1:2" x14ac:dyDescent="0.35">
      <c r="A1520" s="4"/>
      <c r="B1520" s="4"/>
    </row>
    <row r="1521" spans="1:2" x14ac:dyDescent="0.35">
      <c r="A1521" s="4"/>
      <c r="B1521" s="4"/>
    </row>
    <row r="1522" spans="1:2" x14ac:dyDescent="0.35">
      <c r="A1522" s="4"/>
      <c r="B1522" s="4"/>
    </row>
    <row r="1523" spans="1:2" x14ac:dyDescent="0.35">
      <c r="A1523" s="4"/>
      <c r="B1523" s="4"/>
    </row>
    <row r="1524" spans="1:2" x14ac:dyDescent="0.35">
      <c r="A1524" s="4"/>
      <c r="B1524" s="4"/>
    </row>
    <row r="1525" spans="1:2" x14ac:dyDescent="0.35">
      <c r="A1525" s="4"/>
      <c r="B1525" s="4"/>
    </row>
    <row r="1526" spans="1:2" x14ac:dyDescent="0.35">
      <c r="A1526" s="4"/>
      <c r="B1526" s="4"/>
    </row>
    <row r="1527" spans="1:2" x14ac:dyDescent="0.35">
      <c r="A1527" s="4"/>
      <c r="B1527" s="4"/>
    </row>
    <row r="1528" spans="1:2" x14ac:dyDescent="0.35">
      <c r="A1528" s="4"/>
      <c r="B1528" s="4"/>
    </row>
    <row r="1529" spans="1:2" x14ac:dyDescent="0.35">
      <c r="A1529" s="4"/>
      <c r="B1529" s="4"/>
    </row>
    <row r="1530" spans="1:2" x14ac:dyDescent="0.35">
      <c r="A1530" s="4"/>
      <c r="B1530" s="4"/>
    </row>
    <row r="1531" spans="1:2" x14ac:dyDescent="0.35">
      <c r="A1531" s="4"/>
      <c r="B1531" s="4"/>
    </row>
    <row r="1532" spans="1:2" x14ac:dyDescent="0.35">
      <c r="A1532" s="4"/>
      <c r="B1532" s="4"/>
    </row>
    <row r="1533" spans="1:2" x14ac:dyDescent="0.35">
      <c r="A1533" s="4"/>
      <c r="B1533" s="4"/>
    </row>
    <row r="1534" spans="1:2" x14ac:dyDescent="0.35">
      <c r="A1534" s="4"/>
      <c r="B1534" s="4"/>
    </row>
    <row r="1535" spans="1:2" x14ac:dyDescent="0.35">
      <c r="A1535" s="4"/>
      <c r="B1535" s="4"/>
    </row>
    <row r="1536" spans="1:2" x14ac:dyDescent="0.35">
      <c r="A1536" s="4"/>
      <c r="B1536" s="4"/>
    </row>
    <row r="1537" spans="1:2" x14ac:dyDescent="0.35">
      <c r="A1537" s="4"/>
      <c r="B1537" s="4"/>
    </row>
    <row r="1538" spans="1:2" x14ac:dyDescent="0.35">
      <c r="A1538" s="4"/>
      <c r="B1538" s="4"/>
    </row>
    <row r="1539" spans="1:2" x14ac:dyDescent="0.35">
      <c r="A1539" s="4"/>
      <c r="B1539" s="4"/>
    </row>
    <row r="1540" spans="1:2" x14ac:dyDescent="0.35">
      <c r="A1540" s="4"/>
      <c r="B1540" s="4"/>
    </row>
    <row r="1541" spans="1:2" x14ac:dyDescent="0.35">
      <c r="A1541" s="4"/>
      <c r="B1541" s="4"/>
    </row>
    <row r="1542" spans="1:2" x14ac:dyDescent="0.35">
      <c r="A1542" s="4"/>
      <c r="B1542" s="4"/>
    </row>
    <row r="1543" spans="1:2" x14ac:dyDescent="0.35">
      <c r="A1543" s="4"/>
      <c r="B1543" s="4"/>
    </row>
    <row r="1544" spans="1:2" x14ac:dyDescent="0.35">
      <c r="A1544" s="4"/>
      <c r="B1544" s="4"/>
    </row>
    <row r="1545" spans="1:2" x14ac:dyDescent="0.35">
      <c r="A1545" s="4"/>
      <c r="B1545" s="4"/>
    </row>
    <row r="1546" spans="1:2" x14ac:dyDescent="0.35">
      <c r="A1546" s="4"/>
      <c r="B1546" s="4"/>
    </row>
    <row r="1547" spans="1:2" x14ac:dyDescent="0.35">
      <c r="A1547" s="4"/>
      <c r="B1547" s="4"/>
    </row>
    <row r="1548" spans="1:2" x14ac:dyDescent="0.35">
      <c r="A1548" s="4"/>
      <c r="B1548" s="4"/>
    </row>
    <row r="1549" spans="1:2" x14ac:dyDescent="0.35">
      <c r="A1549" s="4"/>
      <c r="B1549" s="4"/>
    </row>
    <row r="1550" spans="1:2" x14ac:dyDescent="0.35">
      <c r="A1550" s="4"/>
      <c r="B1550" s="4"/>
    </row>
    <row r="1551" spans="1:2" x14ac:dyDescent="0.35">
      <c r="A1551" s="4"/>
      <c r="B1551" s="4"/>
    </row>
    <row r="1552" spans="1:2" x14ac:dyDescent="0.35">
      <c r="A1552" s="4"/>
      <c r="B1552" s="4"/>
    </row>
    <row r="1553" spans="1:2" x14ac:dyDescent="0.35">
      <c r="A1553" s="4"/>
      <c r="B1553" s="4"/>
    </row>
    <row r="1554" spans="1:2" x14ac:dyDescent="0.35">
      <c r="A1554" s="4"/>
      <c r="B1554" s="4"/>
    </row>
    <row r="1555" spans="1:2" x14ac:dyDescent="0.35">
      <c r="A1555" s="4"/>
      <c r="B1555" s="4"/>
    </row>
    <row r="1556" spans="1:2" x14ac:dyDescent="0.35">
      <c r="A1556" s="4"/>
      <c r="B1556" s="4"/>
    </row>
    <row r="1557" spans="1:2" x14ac:dyDescent="0.35">
      <c r="A1557" s="4"/>
      <c r="B1557" s="4"/>
    </row>
    <row r="1558" spans="1:2" x14ac:dyDescent="0.35">
      <c r="A1558" s="4"/>
      <c r="B1558" s="4"/>
    </row>
    <row r="1559" spans="1:2" x14ac:dyDescent="0.35">
      <c r="A1559" s="4"/>
      <c r="B1559" s="4"/>
    </row>
    <row r="1560" spans="1:2" x14ac:dyDescent="0.35">
      <c r="A1560" s="4"/>
      <c r="B1560" s="4"/>
    </row>
    <row r="1561" spans="1:2" x14ac:dyDescent="0.35">
      <c r="A1561" s="4"/>
      <c r="B1561" s="4"/>
    </row>
    <row r="1562" spans="1:2" x14ac:dyDescent="0.35">
      <c r="A1562" s="4"/>
      <c r="B1562" s="4"/>
    </row>
    <row r="1563" spans="1:2" x14ac:dyDescent="0.35">
      <c r="A1563" s="4"/>
      <c r="B1563" s="4"/>
    </row>
    <row r="1564" spans="1:2" x14ac:dyDescent="0.35">
      <c r="A1564" s="4"/>
      <c r="B1564" s="4"/>
    </row>
    <row r="1565" spans="1:2" x14ac:dyDescent="0.35">
      <c r="A1565" s="4"/>
      <c r="B1565" s="4"/>
    </row>
    <row r="1566" spans="1:2" x14ac:dyDescent="0.35">
      <c r="A1566" s="4"/>
      <c r="B1566" s="4"/>
    </row>
    <row r="1567" spans="1:2" x14ac:dyDescent="0.35">
      <c r="A1567" s="4"/>
      <c r="B1567" s="4"/>
    </row>
    <row r="1568" spans="1:2" x14ac:dyDescent="0.35">
      <c r="A1568" s="4"/>
      <c r="B1568" s="4"/>
    </row>
    <row r="1569" spans="1:2" x14ac:dyDescent="0.35">
      <c r="A1569" s="4"/>
      <c r="B1569" s="4"/>
    </row>
    <row r="1570" spans="1:2" x14ac:dyDescent="0.35">
      <c r="A1570" s="4"/>
      <c r="B1570" s="4"/>
    </row>
    <row r="1571" spans="1:2" x14ac:dyDescent="0.35">
      <c r="A1571" s="4"/>
      <c r="B1571" s="4"/>
    </row>
    <row r="1572" spans="1:2" x14ac:dyDescent="0.35">
      <c r="A1572" s="4"/>
      <c r="B1572" s="4"/>
    </row>
    <row r="1573" spans="1:2" x14ac:dyDescent="0.35">
      <c r="A1573" s="4"/>
      <c r="B1573" s="4"/>
    </row>
    <row r="1574" spans="1:2" x14ac:dyDescent="0.35">
      <c r="A1574" s="4"/>
      <c r="B1574" s="4"/>
    </row>
    <row r="1575" spans="1:2" x14ac:dyDescent="0.35">
      <c r="A1575" s="4"/>
      <c r="B1575" s="4"/>
    </row>
    <row r="1576" spans="1:2" x14ac:dyDescent="0.35">
      <c r="A1576" s="4"/>
      <c r="B1576" s="4"/>
    </row>
    <row r="1577" spans="1:2" x14ac:dyDescent="0.35">
      <c r="A1577" s="4"/>
      <c r="B1577" s="4"/>
    </row>
    <row r="1578" spans="1:2" x14ac:dyDescent="0.35">
      <c r="A1578" s="4"/>
      <c r="B1578" s="4"/>
    </row>
    <row r="1579" spans="1:2" x14ac:dyDescent="0.35">
      <c r="A1579" s="4"/>
      <c r="B1579" s="4"/>
    </row>
    <row r="1580" spans="1:2" x14ac:dyDescent="0.35">
      <c r="A1580" s="4"/>
      <c r="B1580" s="4"/>
    </row>
    <row r="1581" spans="1:2" x14ac:dyDescent="0.35">
      <c r="A1581" s="4"/>
      <c r="B1581" s="4"/>
    </row>
    <row r="1582" spans="1:2" x14ac:dyDescent="0.35">
      <c r="A1582" s="4"/>
      <c r="B1582" s="4"/>
    </row>
    <row r="1583" spans="1:2" x14ac:dyDescent="0.35">
      <c r="A1583" s="4"/>
      <c r="B1583" s="4"/>
    </row>
    <row r="1584" spans="1:2" x14ac:dyDescent="0.35">
      <c r="A1584" s="4"/>
      <c r="B1584" s="4"/>
    </row>
    <row r="1585" spans="1:2" x14ac:dyDescent="0.35">
      <c r="A1585" s="4"/>
      <c r="B1585" s="4"/>
    </row>
    <row r="1586" spans="1:2" x14ac:dyDescent="0.35">
      <c r="A1586" s="4"/>
      <c r="B1586" s="4"/>
    </row>
    <row r="1587" spans="1:2" x14ac:dyDescent="0.35">
      <c r="A1587" s="4"/>
      <c r="B1587" s="4"/>
    </row>
    <row r="1588" spans="1:2" x14ac:dyDescent="0.35">
      <c r="A1588" s="4"/>
      <c r="B1588" s="4"/>
    </row>
    <row r="1589" spans="1:2" x14ac:dyDescent="0.35">
      <c r="A1589" s="4"/>
      <c r="B1589" s="4"/>
    </row>
    <row r="1590" spans="1:2" x14ac:dyDescent="0.35">
      <c r="A1590" s="4"/>
      <c r="B1590" s="4"/>
    </row>
    <row r="1591" spans="1:2" x14ac:dyDescent="0.35">
      <c r="A1591" s="4"/>
      <c r="B1591" s="4"/>
    </row>
    <row r="1592" spans="1:2" x14ac:dyDescent="0.35">
      <c r="A1592" s="4"/>
      <c r="B1592" s="4"/>
    </row>
    <row r="1593" spans="1:2" x14ac:dyDescent="0.35">
      <c r="A1593" s="4"/>
      <c r="B1593" s="4"/>
    </row>
    <row r="1594" spans="1:2" x14ac:dyDescent="0.35">
      <c r="A1594" s="4"/>
      <c r="B1594" s="4"/>
    </row>
    <row r="1595" spans="1:2" x14ac:dyDescent="0.35">
      <c r="A1595" s="4"/>
      <c r="B1595" s="4"/>
    </row>
    <row r="1596" spans="1:2" x14ac:dyDescent="0.35">
      <c r="A1596" s="4"/>
      <c r="B1596" s="4"/>
    </row>
    <row r="1597" spans="1:2" x14ac:dyDescent="0.35">
      <c r="A1597" s="4"/>
      <c r="B1597" s="4"/>
    </row>
    <row r="1598" spans="1:2" x14ac:dyDescent="0.35">
      <c r="A1598" s="4"/>
      <c r="B1598" s="4"/>
    </row>
    <row r="1599" spans="1:2" x14ac:dyDescent="0.35">
      <c r="A1599" s="4"/>
      <c r="B1599" s="4"/>
    </row>
    <row r="1600" spans="1:2" x14ac:dyDescent="0.35">
      <c r="A1600" s="4"/>
      <c r="B1600" s="4"/>
    </row>
    <row r="1601" spans="1:2" x14ac:dyDescent="0.35">
      <c r="A1601" s="4"/>
      <c r="B1601" s="4"/>
    </row>
    <row r="1602" spans="1:2" x14ac:dyDescent="0.35">
      <c r="A1602" s="4"/>
      <c r="B1602" s="4"/>
    </row>
    <row r="1603" spans="1:2" x14ac:dyDescent="0.35">
      <c r="A1603" s="4"/>
      <c r="B1603" s="4"/>
    </row>
    <row r="1604" spans="1:2" x14ac:dyDescent="0.35">
      <c r="A1604" s="4"/>
      <c r="B1604" s="4"/>
    </row>
    <row r="1605" spans="1:2" x14ac:dyDescent="0.35">
      <c r="A1605" s="4"/>
      <c r="B1605" s="4"/>
    </row>
    <row r="1606" spans="1:2" x14ac:dyDescent="0.35">
      <c r="A1606" s="4"/>
      <c r="B1606" s="4"/>
    </row>
    <row r="1607" spans="1:2" x14ac:dyDescent="0.35">
      <c r="A1607" s="4"/>
      <c r="B1607" s="4"/>
    </row>
    <row r="1608" spans="1:2" x14ac:dyDescent="0.35">
      <c r="A1608" s="4"/>
      <c r="B1608" s="4"/>
    </row>
    <row r="1609" spans="1:2" x14ac:dyDescent="0.35">
      <c r="A1609" s="4"/>
      <c r="B1609" s="4"/>
    </row>
    <row r="1610" spans="1:2" x14ac:dyDescent="0.35">
      <c r="A1610" s="4"/>
      <c r="B1610" s="4"/>
    </row>
    <row r="1611" spans="1:2" x14ac:dyDescent="0.35">
      <c r="A1611" s="4"/>
      <c r="B1611" s="4"/>
    </row>
    <row r="1612" spans="1:2" x14ac:dyDescent="0.35">
      <c r="A1612" s="4"/>
      <c r="B1612" s="4"/>
    </row>
    <row r="1613" spans="1:2" x14ac:dyDescent="0.35">
      <c r="A1613" s="4"/>
      <c r="B1613" s="4"/>
    </row>
    <row r="1614" spans="1:2" x14ac:dyDescent="0.35">
      <c r="A1614" s="4"/>
      <c r="B1614" s="4"/>
    </row>
    <row r="1615" spans="1:2" x14ac:dyDescent="0.35">
      <c r="A1615" s="4"/>
      <c r="B1615" s="4"/>
    </row>
    <row r="1616" spans="1:2" x14ac:dyDescent="0.35">
      <c r="A1616" s="4"/>
      <c r="B1616" s="4"/>
    </row>
    <row r="1617" spans="1:2" x14ac:dyDescent="0.35">
      <c r="A1617" s="4"/>
      <c r="B1617" s="4"/>
    </row>
    <row r="1618" spans="1:2" x14ac:dyDescent="0.35">
      <c r="A1618" s="4"/>
      <c r="B1618" s="4"/>
    </row>
    <row r="1619" spans="1:2" x14ac:dyDescent="0.35">
      <c r="A1619" s="4"/>
      <c r="B1619" s="4"/>
    </row>
    <row r="1620" spans="1:2" x14ac:dyDescent="0.35">
      <c r="A1620" s="4"/>
      <c r="B1620" s="4"/>
    </row>
    <row r="1621" spans="1:2" x14ac:dyDescent="0.35">
      <c r="A1621" s="4"/>
      <c r="B1621" s="4"/>
    </row>
    <row r="1622" spans="1:2" x14ac:dyDescent="0.35">
      <c r="A1622" s="4"/>
      <c r="B1622" s="4"/>
    </row>
    <row r="1623" spans="1:2" x14ac:dyDescent="0.35">
      <c r="A1623" s="4"/>
      <c r="B1623" s="4"/>
    </row>
    <row r="1624" spans="1:2" x14ac:dyDescent="0.35">
      <c r="A1624" s="4"/>
      <c r="B1624" s="4"/>
    </row>
    <row r="1625" spans="1:2" x14ac:dyDescent="0.35">
      <c r="A1625" s="4"/>
      <c r="B1625" s="4"/>
    </row>
    <row r="1626" spans="1:2" x14ac:dyDescent="0.35">
      <c r="A1626" s="4"/>
      <c r="B1626" s="4"/>
    </row>
    <row r="1627" spans="1:2" x14ac:dyDescent="0.35">
      <c r="A1627" s="4"/>
      <c r="B1627" s="4"/>
    </row>
    <row r="1628" spans="1:2" x14ac:dyDescent="0.35">
      <c r="A1628" s="4"/>
      <c r="B1628" s="4"/>
    </row>
    <row r="1629" spans="1:2" x14ac:dyDescent="0.35">
      <c r="A1629" s="4"/>
      <c r="B1629" s="4"/>
    </row>
    <row r="1630" spans="1:2" x14ac:dyDescent="0.35">
      <c r="A1630" s="4"/>
      <c r="B1630" s="4"/>
    </row>
    <row r="1631" spans="1:2" x14ac:dyDescent="0.35">
      <c r="A1631" s="4"/>
      <c r="B1631" s="4"/>
    </row>
    <row r="1632" spans="1:2" x14ac:dyDescent="0.35">
      <c r="A1632" s="4"/>
      <c r="B1632" s="4"/>
    </row>
    <row r="1633" spans="1:2" x14ac:dyDescent="0.35">
      <c r="A1633" s="4"/>
      <c r="B1633" s="4"/>
    </row>
    <row r="1634" spans="1:2" x14ac:dyDescent="0.35">
      <c r="A1634" s="4"/>
      <c r="B1634" s="4"/>
    </row>
    <row r="1635" spans="1:2" x14ac:dyDescent="0.35">
      <c r="A1635" s="4"/>
      <c r="B1635" s="4"/>
    </row>
    <row r="1636" spans="1:2" x14ac:dyDescent="0.35">
      <c r="A1636" s="4"/>
      <c r="B1636" s="4"/>
    </row>
    <row r="1637" spans="1:2" x14ac:dyDescent="0.35">
      <c r="A1637" s="4"/>
      <c r="B1637" s="4"/>
    </row>
    <row r="1638" spans="1:2" x14ac:dyDescent="0.35">
      <c r="A1638" s="4"/>
      <c r="B1638" s="4"/>
    </row>
    <row r="1639" spans="1:2" x14ac:dyDescent="0.35">
      <c r="A1639" s="4"/>
      <c r="B1639" s="4"/>
    </row>
    <row r="1640" spans="1:2" x14ac:dyDescent="0.35">
      <c r="A1640" s="4"/>
      <c r="B1640" s="4"/>
    </row>
    <row r="1641" spans="1:2" x14ac:dyDescent="0.35">
      <c r="A1641" s="4"/>
      <c r="B1641" s="4"/>
    </row>
    <row r="1642" spans="1:2" x14ac:dyDescent="0.35">
      <c r="A1642" s="4"/>
      <c r="B1642" s="4"/>
    </row>
    <row r="1643" spans="1:2" x14ac:dyDescent="0.35">
      <c r="A1643" s="4"/>
      <c r="B1643" s="4"/>
    </row>
    <row r="1644" spans="1:2" x14ac:dyDescent="0.35">
      <c r="A1644" s="4"/>
      <c r="B1644" s="4"/>
    </row>
    <row r="1645" spans="1:2" x14ac:dyDescent="0.35">
      <c r="A1645" s="4"/>
      <c r="B1645" s="4"/>
    </row>
    <row r="1646" spans="1:2" x14ac:dyDescent="0.35">
      <c r="A1646" s="4"/>
      <c r="B1646" s="4"/>
    </row>
    <row r="1647" spans="1:2" x14ac:dyDescent="0.35">
      <c r="A1647" s="4"/>
      <c r="B1647" s="4"/>
    </row>
    <row r="1648" spans="1:2" x14ac:dyDescent="0.35">
      <c r="A1648" s="4"/>
      <c r="B1648" s="4"/>
    </row>
    <row r="1649" spans="1:2" x14ac:dyDescent="0.35">
      <c r="A1649" s="4"/>
      <c r="B1649" s="4"/>
    </row>
    <row r="1650" spans="1:2" x14ac:dyDescent="0.35">
      <c r="A1650" s="4"/>
      <c r="B1650" s="4"/>
    </row>
    <row r="1651" spans="1:2" x14ac:dyDescent="0.35">
      <c r="A1651" s="4"/>
      <c r="B1651" s="4"/>
    </row>
    <row r="1652" spans="1:2" x14ac:dyDescent="0.35">
      <c r="A1652" s="4"/>
      <c r="B1652" s="4"/>
    </row>
    <row r="1653" spans="1:2" x14ac:dyDescent="0.35">
      <c r="A1653" s="4"/>
      <c r="B1653" s="4"/>
    </row>
    <row r="1654" spans="1:2" x14ac:dyDescent="0.35">
      <c r="A1654" s="4"/>
      <c r="B1654" s="4"/>
    </row>
    <row r="1655" spans="1:2" x14ac:dyDescent="0.35">
      <c r="A1655" s="4"/>
      <c r="B1655" s="4"/>
    </row>
    <row r="1656" spans="1:2" x14ac:dyDescent="0.35">
      <c r="A1656" s="4"/>
      <c r="B1656" s="4"/>
    </row>
    <row r="1657" spans="1:2" x14ac:dyDescent="0.35">
      <c r="A1657" s="4"/>
      <c r="B1657" s="4"/>
    </row>
    <row r="1658" spans="1:2" x14ac:dyDescent="0.35">
      <c r="A1658" s="4"/>
      <c r="B1658" s="4"/>
    </row>
    <row r="1659" spans="1:2" x14ac:dyDescent="0.35">
      <c r="A1659" s="4"/>
      <c r="B1659" s="4"/>
    </row>
    <row r="1660" spans="1:2" x14ac:dyDescent="0.35">
      <c r="A1660" s="4"/>
      <c r="B1660" s="4"/>
    </row>
    <row r="1661" spans="1:2" x14ac:dyDescent="0.35">
      <c r="A1661" s="4"/>
      <c r="B1661" s="4"/>
    </row>
    <row r="1662" spans="1:2" x14ac:dyDescent="0.35">
      <c r="A1662" s="4"/>
      <c r="B1662" s="4"/>
    </row>
    <row r="1663" spans="1:2" x14ac:dyDescent="0.35">
      <c r="A1663" s="4"/>
      <c r="B1663" s="4"/>
    </row>
    <row r="1664" spans="1:2" x14ac:dyDescent="0.35">
      <c r="A1664" s="4"/>
      <c r="B1664" s="4"/>
    </row>
    <row r="1665" spans="1:2" x14ac:dyDescent="0.35">
      <c r="A1665" s="4"/>
      <c r="B1665" s="4"/>
    </row>
    <row r="1666" spans="1:2" x14ac:dyDescent="0.35">
      <c r="A1666" s="4"/>
      <c r="B1666" s="4"/>
    </row>
    <row r="1667" spans="1:2" x14ac:dyDescent="0.35">
      <c r="A1667" s="4"/>
      <c r="B1667" s="4"/>
    </row>
    <row r="1668" spans="1:2" x14ac:dyDescent="0.35">
      <c r="A1668" s="4"/>
      <c r="B1668" s="4"/>
    </row>
    <row r="1669" spans="1:2" x14ac:dyDescent="0.35">
      <c r="A1669" s="4"/>
      <c r="B1669" s="4"/>
    </row>
    <row r="1670" spans="1:2" x14ac:dyDescent="0.35">
      <c r="A1670" s="4"/>
      <c r="B1670" s="4"/>
    </row>
    <row r="1671" spans="1:2" x14ac:dyDescent="0.35">
      <c r="A1671" s="4"/>
      <c r="B1671" s="4"/>
    </row>
    <row r="1672" spans="1:2" x14ac:dyDescent="0.35">
      <c r="A1672" s="4"/>
      <c r="B1672" s="4"/>
    </row>
    <row r="1673" spans="1:2" x14ac:dyDescent="0.35">
      <c r="A1673" s="4"/>
      <c r="B1673" s="4"/>
    </row>
    <row r="1674" spans="1:2" x14ac:dyDescent="0.35">
      <c r="A1674" s="4"/>
      <c r="B1674" s="4"/>
    </row>
    <row r="1675" spans="1:2" x14ac:dyDescent="0.35">
      <c r="A1675" s="4"/>
      <c r="B1675" s="4"/>
    </row>
    <row r="1676" spans="1:2" x14ac:dyDescent="0.35">
      <c r="A1676" s="4"/>
      <c r="B1676" s="4"/>
    </row>
    <row r="1677" spans="1:2" x14ac:dyDescent="0.35">
      <c r="A1677" s="4"/>
      <c r="B1677" s="4"/>
    </row>
    <row r="1678" spans="1:2" x14ac:dyDescent="0.35">
      <c r="A1678" s="4"/>
      <c r="B1678" s="4"/>
    </row>
    <row r="1679" spans="1:2" x14ac:dyDescent="0.35">
      <c r="A1679" s="4"/>
      <c r="B1679" s="4"/>
    </row>
    <row r="1680" spans="1:2" x14ac:dyDescent="0.35">
      <c r="A1680" s="4"/>
      <c r="B1680" s="4"/>
    </row>
    <row r="1681" spans="1:2" x14ac:dyDescent="0.35">
      <c r="A1681" s="4"/>
      <c r="B1681" s="4"/>
    </row>
    <row r="1682" spans="1:2" x14ac:dyDescent="0.35">
      <c r="A1682" s="4"/>
      <c r="B1682" s="4"/>
    </row>
    <row r="1683" spans="1:2" x14ac:dyDescent="0.35">
      <c r="A1683" s="4"/>
      <c r="B1683" s="4"/>
    </row>
    <row r="1684" spans="1:2" x14ac:dyDescent="0.35">
      <c r="A1684" s="4"/>
      <c r="B1684" s="4"/>
    </row>
    <row r="1685" spans="1:2" x14ac:dyDescent="0.35">
      <c r="A1685" s="4"/>
      <c r="B1685" s="4"/>
    </row>
    <row r="1686" spans="1:2" x14ac:dyDescent="0.35">
      <c r="A1686" s="4"/>
      <c r="B1686" s="4"/>
    </row>
    <row r="1687" spans="1:2" x14ac:dyDescent="0.35">
      <c r="A1687" s="4"/>
      <c r="B1687" s="4"/>
    </row>
    <row r="1688" spans="1:2" x14ac:dyDescent="0.35">
      <c r="A1688" s="4"/>
      <c r="B1688" s="4"/>
    </row>
    <row r="1689" spans="1:2" x14ac:dyDescent="0.35">
      <c r="A1689" s="4"/>
      <c r="B1689" s="4"/>
    </row>
    <row r="1690" spans="1:2" x14ac:dyDescent="0.35">
      <c r="A1690" s="4"/>
      <c r="B1690" s="4"/>
    </row>
    <row r="1691" spans="1:2" x14ac:dyDescent="0.35">
      <c r="A1691" s="4"/>
      <c r="B1691" s="4"/>
    </row>
    <row r="1692" spans="1:2" x14ac:dyDescent="0.35">
      <c r="A1692" s="4"/>
      <c r="B1692" s="4"/>
    </row>
    <row r="1693" spans="1:2" x14ac:dyDescent="0.35">
      <c r="A1693" s="4"/>
      <c r="B1693" s="4"/>
    </row>
    <row r="1694" spans="1:2" x14ac:dyDescent="0.35">
      <c r="A1694" s="4"/>
      <c r="B1694" s="4"/>
    </row>
    <row r="1695" spans="1:2" x14ac:dyDescent="0.35">
      <c r="A1695" s="4"/>
      <c r="B1695" s="4"/>
    </row>
    <row r="1696" spans="1:2" x14ac:dyDescent="0.35">
      <c r="A1696" s="4"/>
      <c r="B1696" s="4"/>
    </row>
    <row r="1697" spans="1:2" x14ac:dyDescent="0.35">
      <c r="A1697" s="4"/>
      <c r="B1697" s="4"/>
    </row>
    <row r="1698" spans="1:2" x14ac:dyDescent="0.35">
      <c r="A1698" s="4"/>
      <c r="B1698" s="4"/>
    </row>
    <row r="1699" spans="1:2" x14ac:dyDescent="0.35">
      <c r="A1699" s="4"/>
      <c r="B1699" s="4"/>
    </row>
    <row r="1700" spans="1:2" x14ac:dyDescent="0.35">
      <c r="A1700" s="4"/>
      <c r="B1700" s="4"/>
    </row>
    <row r="1701" spans="1:2" x14ac:dyDescent="0.35">
      <c r="A1701" s="4"/>
      <c r="B1701" s="4"/>
    </row>
    <row r="1702" spans="1:2" x14ac:dyDescent="0.35">
      <c r="A1702" s="4"/>
      <c r="B1702" s="4"/>
    </row>
    <row r="1703" spans="1:2" x14ac:dyDescent="0.35">
      <c r="A1703" s="4"/>
      <c r="B1703" s="4"/>
    </row>
    <row r="1704" spans="1:2" x14ac:dyDescent="0.35">
      <c r="A1704" s="4"/>
      <c r="B1704" s="4"/>
    </row>
    <row r="1705" spans="1:2" x14ac:dyDescent="0.35">
      <c r="A1705" s="4"/>
      <c r="B1705" s="4"/>
    </row>
    <row r="1706" spans="1:2" x14ac:dyDescent="0.35">
      <c r="A1706" s="4"/>
      <c r="B1706" s="4"/>
    </row>
    <row r="1707" spans="1:2" x14ac:dyDescent="0.35">
      <c r="A1707" s="4"/>
      <c r="B1707" s="4"/>
    </row>
    <row r="1708" spans="1:2" x14ac:dyDescent="0.35">
      <c r="A1708" s="4"/>
      <c r="B1708" s="4"/>
    </row>
    <row r="1709" spans="1:2" x14ac:dyDescent="0.35">
      <c r="A1709" s="4"/>
      <c r="B1709" s="4"/>
    </row>
    <row r="1710" spans="1:2" x14ac:dyDescent="0.35">
      <c r="A1710" s="4"/>
      <c r="B1710" s="4"/>
    </row>
    <row r="1711" spans="1:2" x14ac:dyDescent="0.35">
      <c r="A1711" s="4"/>
      <c r="B1711" s="4"/>
    </row>
    <row r="1712" spans="1:2" x14ac:dyDescent="0.35">
      <c r="A1712" s="4"/>
      <c r="B1712" s="4"/>
    </row>
    <row r="1713" spans="1:2" x14ac:dyDescent="0.35">
      <c r="A1713" s="4"/>
      <c r="B1713" s="4"/>
    </row>
    <row r="1714" spans="1:2" x14ac:dyDescent="0.35">
      <c r="A1714" s="4"/>
      <c r="B1714" s="4"/>
    </row>
    <row r="1715" spans="1:2" x14ac:dyDescent="0.35">
      <c r="A1715" s="4"/>
      <c r="B1715" s="4"/>
    </row>
    <row r="1716" spans="1:2" x14ac:dyDescent="0.35">
      <c r="A1716" s="4"/>
      <c r="B1716" s="4"/>
    </row>
    <row r="1717" spans="1:2" x14ac:dyDescent="0.35">
      <c r="A1717" s="4"/>
      <c r="B1717" s="4"/>
    </row>
    <row r="1718" spans="1:2" x14ac:dyDescent="0.35">
      <c r="A1718" s="4"/>
      <c r="B1718" s="4"/>
    </row>
    <row r="1719" spans="1:2" x14ac:dyDescent="0.35">
      <c r="A1719" s="4"/>
      <c r="B1719" s="4"/>
    </row>
    <row r="1720" spans="1:2" x14ac:dyDescent="0.35">
      <c r="A1720" s="4"/>
      <c r="B1720" s="4"/>
    </row>
    <row r="1721" spans="1:2" x14ac:dyDescent="0.35">
      <c r="A1721" s="4"/>
      <c r="B1721" s="4"/>
    </row>
    <row r="1722" spans="1:2" x14ac:dyDescent="0.35">
      <c r="A1722" s="4"/>
      <c r="B1722" s="4"/>
    </row>
    <row r="1723" spans="1:2" x14ac:dyDescent="0.35">
      <c r="A1723" s="4"/>
      <c r="B1723" s="4"/>
    </row>
    <row r="1724" spans="1:2" x14ac:dyDescent="0.35">
      <c r="A1724" s="4"/>
      <c r="B1724" s="4"/>
    </row>
    <row r="1725" spans="1:2" x14ac:dyDescent="0.35">
      <c r="A1725" s="4"/>
      <c r="B1725" s="4"/>
    </row>
    <row r="1726" spans="1:2" x14ac:dyDescent="0.35">
      <c r="A1726" s="4"/>
      <c r="B1726" s="4"/>
    </row>
    <row r="1727" spans="1:2" x14ac:dyDescent="0.35">
      <c r="A1727" s="4"/>
      <c r="B1727" s="4"/>
    </row>
    <row r="1728" spans="1:2" x14ac:dyDescent="0.35">
      <c r="A1728" s="4"/>
      <c r="B1728" s="4"/>
    </row>
    <row r="1729" spans="1:2" x14ac:dyDescent="0.35">
      <c r="A1729" s="4"/>
      <c r="B1729" s="4"/>
    </row>
    <row r="1730" spans="1:2" x14ac:dyDescent="0.35">
      <c r="A1730" s="4"/>
      <c r="B1730" s="4"/>
    </row>
    <row r="1731" spans="1:2" x14ac:dyDescent="0.35">
      <c r="A1731" s="4"/>
      <c r="B1731" s="4"/>
    </row>
    <row r="1732" spans="1:2" x14ac:dyDescent="0.35">
      <c r="A1732" s="4"/>
      <c r="B1732" s="4"/>
    </row>
    <row r="1733" spans="1:2" x14ac:dyDescent="0.35">
      <c r="A1733" s="4"/>
      <c r="B1733" s="4"/>
    </row>
    <row r="1734" spans="1:2" x14ac:dyDescent="0.35">
      <c r="A1734" s="4"/>
      <c r="B1734" s="4"/>
    </row>
    <row r="1735" spans="1:2" x14ac:dyDescent="0.35">
      <c r="A1735" s="4"/>
      <c r="B1735" s="4"/>
    </row>
    <row r="1736" spans="1:2" x14ac:dyDescent="0.35">
      <c r="A1736" s="4"/>
      <c r="B1736" s="4"/>
    </row>
    <row r="1737" spans="1:2" x14ac:dyDescent="0.35">
      <c r="A1737" s="4"/>
      <c r="B1737" s="4"/>
    </row>
    <row r="1738" spans="1:2" x14ac:dyDescent="0.35">
      <c r="A1738" s="4"/>
      <c r="B1738" s="4"/>
    </row>
    <row r="1739" spans="1:2" x14ac:dyDescent="0.35">
      <c r="A1739" s="4"/>
      <c r="B1739" s="4"/>
    </row>
    <row r="1740" spans="1:2" x14ac:dyDescent="0.35">
      <c r="A1740" s="4"/>
      <c r="B1740" s="4"/>
    </row>
    <row r="1741" spans="1:2" x14ac:dyDescent="0.35">
      <c r="A1741" s="4"/>
      <c r="B1741" s="4"/>
    </row>
    <row r="1742" spans="1:2" x14ac:dyDescent="0.35">
      <c r="A1742" s="4"/>
      <c r="B1742" s="4"/>
    </row>
    <row r="1743" spans="1:2" x14ac:dyDescent="0.35">
      <c r="A1743" s="4"/>
      <c r="B1743" s="4"/>
    </row>
    <row r="1744" spans="1:2" x14ac:dyDescent="0.35">
      <c r="A1744" s="4"/>
      <c r="B1744" s="4"/>
    </row>
    <row r="1745" spans="1:2" x14ac:dyDescent="0.35">
      <c r="A1745" s="4"/>
      <c r="B1745" s="4"/>
    </row>
    <row r="1746" spans="1:2" x14ac:dyDescent="0.35">
      <c r="A1746" s="4"/>
      <c r="B1746" s="4"/>
    </row>
    <row r="1747" spans="1:2" x14ac:dyDescent="0.35">
      <c r="A1747" s="4"/>
      <c r="B1747" s="4"/>
    </row>
    <row r="1748" spans="1:2" x14ac:dyDescent="0.35">
      <c r="A1748" s="4"/>
      <c r="B1748" s="4"/>
    </row>
    <row r="1749" spans="1:2" x14ac:dyDescent="0.35">
      <c r="A1749" s="4"/>
      <c r="B1749" s="4"/>
    </row>
    <row r="1750" spans="1:2" x14ac:dyDescent="0.35">
      <c r="A1750" s="4"/>
      <c r="B1750" s="4"/>
    </row>
    <row r="1751" spans="1:2" x14ac:dyDescent="0.35">
      <c r="A1751" s="4"/>
      <c r="B1751" s="4"/>
    </row>
    <row r="1752" spans="1:2" x14ac:dyDescent="0.35">
      <c r="A1752" s="4"/>
      <c r="B1752" s="4"/>
    </row>
    <row r="1753" spans="1:2" x14ac:dyDescent="0.35">
      <c r="A1753" s="4"/>
      <c r="B1753" s="4"/>
    </row>
    <row r="1754" spans="1:2" x14ac:dyDescent="0.35">
      <c r="A1754" s="4"/>
      <c r="B1754" s="4"/>
    </row>
    <row r="1755" spans="1:2" x14ac:dyDescent="0.35">
      <c r="A1755" s="4"/>
      <c r="B1755" s="4"/>
    </row>
    <row r="1756" spans="1:2" x14ac:dyDescent="0.35">
      <c r="A1756" s="4"/>
      <c r="B1756" s="4"/>
    </row>
    <row r="1757" spans="1:2" x14ac:dyDescent="0.35">
      <c r="A1757" s="4"/>
      <c r="B1757" s="4"/>
    </row>
    <row r="1758" spans="1:2" x14ac:dyDescent="0.35">
      <c r="A1758" s="4"/>
      <c r="B1758" s="4"/>
    </row>
    <row r="1759" spans="1:2" x14ac:dyDescent="0.35">
      <c r="A1759" s="4"/>
      <c r="B1759" s="4"/>
    </row>
    <row r="1760" spans="1:2" x14ac:dyDescent="0.35">
      <c r="A1760" s="4"/>
      <c r="B1760" s="4"/>
    </row>
    <row r="1761" spans="1:2" x14ac:dyDescent="0.35">
      <c r="A1761" s="4"/>
      <c r="B1761" s="4"/>
    </row>
    <row r="1762" spans="1:2" x14ac:dyDescent="0.35">
      <c r="A1762" s="4"/>
      <c r="B1762" s="4"/>
    </row>
    <row r="1763" spans="1:2" x14ac:dyDescent="0.35">
      <c r="A1763" s="4"/>
      <c r="B1763" s="4"/>
    </row>
    <row r="1764" spans="1:2" x14ac:dyDescent="0.35">
      <c r="A1764" s="4"/>
      <c r="B1764" s="4"/>
    </row>
    <row r="1765" spans="1:2" x14ac:dyDescent="0.35">
      <c r="A1765" s="4"/>
      <c r="B1765" s="4"/>
    </row>
    <row r="1766" spans="1:2" x14ac:dyDescent="0.35">
      <c r="A1766" s="4"/>
      <c r="B1766" s="4"/>
    </row>
    <row r="1767" spans="1:2" x14ac:dyDescent="0.35">
      <c r="A1767" s="4"/>
      <c r="B1767" s="4"/>
    </row>
    <row r="1768" spans="1:2" x14ac:dyDescent="0.35">
      <c r="A1768" s="4"/>
      <c r="B1768" s="4"/>
    </row>
    <row r="1769" spans="1:2" x14ac:dyDescent="0.35">
      <c r="A1769" s="4"/>
      <c r="B1769" s="4"/>
    </row>
    <row r="1770" spans="1:2" x14ac:dyDescent="0.35">
      <c r="A1770" s="4"/>
      <c r="B1770" s="4"/>
    </row>
    <row r="1771" spans="1:2" x14ac:dyDescent="0.35">
      <c r="A1771" s="4"/>
      <c r="B1771" s="4"/>
    </row>
    <row r="1772" spans="1:2" x14ac:dyDescent="0.35">
      <c r="A1772" s="4"/>
      <c r="B1772" s="4"/>
    </row>
    <row r="1773" spans="1:2" x14ac:dyDescent="0.35">
      <c r="A1773" s="4"/>
      <c r="B1773" s="4"/>
    </row>
    <row r="1774" spans="1:2" x14ac:dyDescent="0.35">
      <c r="A1774" s="4"/>
      <c r="B1774" s="4"/>
    </row>
    <row r="1775" spans="1:2" x14ac:dyDescent="0.35">
      <c r="A1775" s="4"/>
      <c r="B1775" s="4"/>
    </row>
    <row r="1776" spans="1:2" x14ac:dyDescent="0.35">
      <c r="A1776" s="4"/>
      <c r="B1776" s="4"/>
    </row>
    <row r="1777" spans="1:2" x14ac:dyDescent="0.35">
      <c r="A1777" s="4"/>
      <c r="B1777" s="4"/>
    </row>
    <row r="1778" spans="1:2" x14ac:dyDescent="0.35">
      <c r="A1778" s="4"/>
      <c r="B1778" s="4"/>
    </row>
    <row r="1779" spans="1:2" x14ac:dyDescent="0.35">
      <c r="A1779" s="4"/>
      <c r="B1779" s="4"/>
    </row>
    <row r="1780" spans="1:2" x14ac:dyDescent="0.35">
      <c r="A1780" s="4"/>
      <c r="B1780" s="4"/>
    </row>
    <row r="1781" spans="1:2" x14ac:dyDescent="0.35">
      <c r="A1781" s="4"/>
      <c r="B1781" s="4"/>
    </row>
    <row r="1782" spans="1:2" x14ac:dyDescent="0.35">
      <c r="A1782" s="4"/>
      <c r="B1782" s="4"/>
    </row>
    <row r="1783" spans="1:2" x14ac:dyDescent="0.35">
      <c r="A1783" s="4"/>
      <c r="B1783" s="4"/>
    </row>
    <row r="1784" spans="1:2" x14ac:dyDescent="0.35">
      <c r="A1784" s="4"/>
      <c r="B1784" s="4"/>
    </row>
    <row r="1785" spans="1:2" x14ac:dyDescent="0.35">
      <c r="A1785" s="4"/>
      <c r="B1785" s="4"/>
    </row>
    <row r="1786" spans="1:2" x14ac:dyDescent="0.35">
      <c r="A1786" s="4"/>
      <c r="B1786" s="4"/>
    </row>
    <row r="1787" spans="1:2" x14ac:dyDescent="0.35">
      <c r="A1787" s="4"/>
      <c r="B1787" s="4"/>
    </row>
    <row r="1788" spans="1:2" x14ac:dyDescent="0.35">
      <c r="A1788" s="4"/>
      <c r="B1788" s="4"/>
    </row>
    <row r="1789" spans="1:2" x14ac:dyDescent="0.35">
      <c r="A1789" s="4"/>
      <c r="B1789" s="4"/>
    </row>
    <row r="1790" spans="1:2" x14ac:dyDescent="0.35">
      <c r="A1790" s="4"/>
      <c r="B1790" s="4"/>
    </row>
    <row r="1791" spans="1:2" x14ac:dyDescent="0.35">
      <c r="A1791" s="4"/>
      <c r="B1791" s="4"/>
    </row>
    <row r="1792" spans="1:2" x14ac:dyDescent="0.35">
      <c r="A1792" s="4"/>
      <c r="B1792" s="4"/>
    </row>
    <row r="1793" spans="1:2" x14ac:dyDescent="0.35">
      <c r="A1793" s="4"/>
      <c r="B1793" s="4"/>
    </row>
    <row r="1794" spans="1:2" x14ac:dyDescent="0.35">
      <c r="A1794" s="4"/>
      <c r="B1794" s="4"/>
    </row>
    <row r="1795" spans="1:2" x14ac:dyDescent="0.35">
      <c r="A1795" s="4"/>
      <c r="B1795" s="4"/>
    </row>
    <row r="1796" spans="1:2" x14ac:dyDescent="0.35">
      <c r="A1796" s="4"/>
      <c r="B1796" s="4"/>
    </row>
    <row r="1797" spans="1:2" x14ac:dyDescent="0.35">
      <c r="A1797" s="4"/>
      <c r="B1797" s="4"/>
    </row>
    <row r="1798" spans="1:2" x14ac:dyDescent="0.35">
      <c r="A1798" s="4"/>
      <c r="B1798" s="4"/>
    </row>
    <row r="1799" spans="1:2" x14ac:dyDescent="0.35">
      <c r="A1799" s="4"/>
      <c r="B1799" s="4"/>
    </row>
    <row r="1800" spans="1:2" x14ac:dyDescent="0.35">
      <c r="A1800" s="4"/>
      <c r="B1800" s="4"/>
    </row>
    <row r="1801" spans="1:2" x14ac:dyDescent="0.35">
      <c r="A1801" s="4"/>
      <c r="B1801" s="4"/>
    </row>
    <row r="1802" spans="1:2" x14ac:dyDescent="0.35">
      <c r="A1802" s="4"/>
      <c r="B1802" s="4"/>
    </row>
    <row r="1803" spans="1:2" x14ac:dyDescent="0.35">
      <c r="A1803" s="4"/>
      <c r="B1803" s="4"/>
    </row>
    <row r="1804" spans="1:2" x14ac:dyDescent="0.35">
      <c r="A1804" s="4"/>
      <c r="B1804" s="4"/>
    </row>
    <row r="1805" spans="1:2" x14ac:dyDescent="0.35">
      <c r="A1805" s="4"/>
      <c r="B1805" s="4"/>
    </row>
    <row r="1806" spans="1:2" x14ac:dyDescent="0.35">
      <c r="A1806" s="4"/>
      <c r="B1806" s="4"/>
    </row>
    <row r="1807" spans="1:2" x14ac:dyDescent="0.35">
      <c r="A1807" s="4"/>
      <c r="B1807" s="4"/>
    </row>
    <row r="1808" spans="1:2" x14ac:dyDescent="0.35">
      <c r="A1808" s="4"/>
      <c r="B1808" s="4"/>
    </row>
    <row r="1809" spans="1:2" x14ac:dyDescent="0.35">
      <c r="A1809" s="4"/>
      <c r="B1809" s="4"/>
    </row>
    <row r="1810" spans="1:2" x14ac:dyDescent="0.35">
      <c r="A1810" s="4"/>
      <c r="B1810" s="4"/>
    </row>
    <row r="1811" spans="1:2" x14ac:dyDescent="0.35">
      <c r="A1811" s="4"/>
      <c r="B1811" s="4"/>
    </row>
    <row r="1812" spans="1:2" x14ac:dyDescent="0.35">
      <c r="A1812" s="4"/>
      <c r="B1812" s="4"/>
    </row>
    <row r="1813" spans="1:2" x14ac:dyDescent="0.35">
      <c r="A1813" s="4"/>
      <c r="B1813" s="4"/>
    </row>
    <row r="1814" spans="1:2" x14ac:dyDescent="0.35">
      <c r="A1814" s="4"/>
      <c r="B1814" s="4"/>
    </row>
    <row r="1815" spans="1:2" x14ac:dyDescent="0.35">
      <c r="A1815" s="4"/>
      <c r="B1815" s="4"/>
    </row>
    <row r="1816" spans="1:2" x14ac:dyDescent="0.35">
      <c r="A1816" s="4"/>
      <c r="B1816" s="4"/>
    </row>
    <row r="1817" spans="1:2" x14ac:dyDescent="0.35">
      <c r="A1817" s="4"/>
      <c r="B1817" s="4"/>
    </row>
    <row r="1818" spans="1:2" x14ac:dyDescent="0.35">
      <c r="A1818" s="4"/>
      <c r="B1818" s="4"/>
    </row>
    <row r="1819" spans="1:2" x14ac:dyDescent="0.35">
      <c r="A1819" s="4"/>
      <c r="B1819" s="4"/>
    </row>
    <row r="1820" spans="1:2" x14ac:dyDescent="0.35">
      <c r="A1820" s="4"/>
      <c r="B1820" s="4"/>
    </row>
    <row r="1821" spans="1:2" x14ac:dyDescent="0.35">
      <c r="A1821" s="4"/>
      <c r="B1821" s="4"/>
    </row>
    <row r="1822" spans="1:2" x14ac:dyDescent="0.35">
      <c r="A1822" s="4"/>
      <c r="B1822" s="4"/>
    </row>
    <row r="1823" spans="1:2" x14ac:dyDescent="0.35">
      <c r="A1823" s="4"/>
      <c r="B1823" s="4"/>
    </row>
    <row r="1824" spans="1:2" x14ac:dyDescent="0.35">
      <c r="A1824" s="4"/>
      <c r="B1824" s="4"/>
    </row>
    <row r="1825" spans="1:2" x14ac:dyDescent="0.35">
      <c r="A1825" s="4"/>
      <c r="B1825" s="4"/>
    </row>
    <row r="1826" spans="1:2" x14ac:dyDescent="0.35">
      <c r="A1826" s="4"/>
      <c r="B1826" s="4"/>
    </row>
    <row r="1827" spans="1:2" x14ac:dyDescent="0.35">
      <c r="A1827" s="4"/>
      <c r="B1827" s="4"/>
    </row>
    <row r="1828" spans="1:2" x14ac:dyDescent="0.35">
      <c r="A1828" s="4"/>
      <c r="B1828" s="4"/>
    </row>
    <row r="1829" spans="1:2" x14ac:dyDescent="0.35">
      <c r="A1829" s="4"/>
      <c r="B1829" s="4"/>
    </row>
    <row r="1830" spans="1:2" x14ac:dyDescent="0.35">
      <c r="A1830" s="4"/>
      <c r="B1830" s="4"/>
    </row>
    <row r="1831" spans="1:2" x14ac:dyDescent="0.35">
      <c r="A1831" s="4"/>
      <c r="B1831" s="4"/>
    </row>
    <row r="1832" spans="1:2" x14ac:dyDescent="0.35">
      <c r="A1832" s="4"/>
      <c r="B1832" s="4"/>
    </row>
    <row r="1833" spans="1:2" x14ac:dyDescent="0.35">
      <c r="A1833" s="4"/>
      <c r="B1833" s="4"/>
    </row>
    <row r="1834" spans="1:2" x14ac:dyDescent="0.35">
      <c r="A1834" s="4"/>
      <c r="B1834" s="4"/>
    </row>
    <row r="1835" spans="1:2" x14ac:dyDescent="0.35">
      <c r="A1835" s="4"/>
      <c r="B1835" s="4"/>
    </row>
    <row r="1836" spans="1:2" x14ac:dyDescent="0.35">
      <c r="A1836" s="4"/>
      <c r="B1836" s="4"/>
    </row>
    <row r="1837" spans="1:2" x14ac:dyDescent="0.35">
      <c r="A1837" s="4"/>
      <c r="B1837" s="4"/>
    </row>
    <row r="1838" spans="1:2" x14ac:dyDescent="0.35">
      <c r="A1838" s="4"/>
      <c r="B1838" s="4"/>
    </row>
    <row r="1839" spans="1:2" x14ac:dyDescent="0.35">
      <c r="A1839" s="4"/>
      <c r="B1839" s="4"/>
    </row>
    <row r="1840" spans="1:2" x14ac:dyDescent="0.35">
      <c r="A1840" s="4"/>
      <c r="B1840" s="4"/>
    </row>
    <row r="1841" spans="1:2" x14ac:dyDescent="0.35">
      <c r="A1841" s="4"/>
      <c r="B1841" s="4"/>
    </row>
    <row r="1842" spans="1:2" x14ac:dyDescent="0.35">
      <c r="A1842" s="4"/>
      <c r="B1842" s="4"/>
    </row>
    <row r="1843" spans="1:2" x14ac:dyDescent="0.35">
      <c r="A1843" s="4"/>
      <c r="B1843" s="4"/>
    </row>
    <row r="1844" spans="1:2" x14ac:dyDescent="0.35">
      <c r="A1844" s="4"/>
      <c r="B1844" s="4"/>
    </row>
    <row r="1845" spans="1:2" x14ac:dyDescent="0.35">
      <c r="A1845" s="4"/>
      <c r="B1845" s="4"/>
    </row>
    <row r="1846" spans="1:2" x14ac:dyDescent="0.35">
      <c r="A1846" s="4"/>
      <c r="B1846" s="4"/>
    </row>
    <row r="1847" spans="1:2" x14ac:dyDescent="0.35">
      <c r="A1847" s="4"/>
      <c r="B1847" s="4"/>
    </row>
    <row r="1848" spans="1:2" x14ac:dyDescent="0.35">
      <c r="A1848" s="4"/>
      <c r="B1848" s="4"/>
    </row>
    <row r="1849" spans="1:2" x14ac:dyDescent="0.35">
      <c r="A1849" s="4"/>
      <c r="B1849" s="4"/>
    </row>
    <row r="1850" spans="1:2" x14ac:dyDescent="0.35">
      <c r="A1850" s="4"/>
      <c r="B1850" s="4"/>
    </row>
    <row r="1851" spans="1:2" x14ac:dyDescent="0.35">
      <c r="A1851" s="4"/>
      <c r="B1851" s="4"/>
    </row>
    <row r="1852" spans="1:2" x14ac:dyDescent="0.35">
      <c r="A1852" s="4"/>
      <c r="B1852" s="4"/>
    </row>
    <row r="1853" spans="1:2" x14ac:dyDescent="0.35">
      <c r="A1853" s="4"/>
      <c r="B1853" s="4"/>
    </row>
    <row r="1854" spans="1:2" x14ac:dyDescent="0.35">
      <c r="A1854" s="4"/>
      <c r="B1854" s="4"/>
    </row>
    <row r="1855" spans="1:2" x14ac:dyDescent="0.35">
      <c r="A1855" s="4"/>
      <c r="B1855" s="4"/>
    </row>
    <row r="1856" spans="1:2" x14ac:dyDescent="0.35">
      <c r="A1856" s="4"/>
      <c r="B1856" s="4"/>
    </row>
    <row r="1857" spans="1:2" x14ac:dyDescent="0.35">
      <c r="A1857" s="4"/>
      <c r="B1857" s="4"/>
    </row>
    <row r="1858" spans="1:2" x14ac:dyDescent="0.35">
      <c r="A1858" s="4"/>
      <c r="B1858" s="4"/>
    </row>
    <row r="1859" spans="1:2" x14ac:dyDescent="0.35">
      <c r="A1859" s="4"/>
      <c r="B1859" s="4"/>
    </row>
    <row r="1860" spans="1:2" x14ac:dyDescent="0.35">
      <c r="A1860" s="4"/>
      <c r="B1860" s="4"/>
    </row>
    <row r="1861" spans="1:2" x14ac:dyDescent="0.35">
      <c r="A1861" s="4"/>
      <c r="B1861" s="4"/>
    </row>
    <row r="1862" spans="1:2" x14ac:dyDescent="0.35">
      <c r="A1862" s="4"/>
      <c r="B1862" s="4"/>
    </row>
    <row r="1863" spans="1:2" x14ac:dyDescent="0.35">
      <c r="A1863" s="4"/>
      <c r="B1863" s="4"/>
    </row>
    <row r="1864" spans="1:2" x14ac:dyDescent="0.35">
      <c r="A1864" s="4"/>
      <c r="B1864" s="4"/>
    </row>
    <row r="1865" spans="1:2" x14ac:dyDescent="0.35">
      <c r="A1865" s="4"/>
      <c r="B1865" s="4"/>
    </row>
    <row r="1866" spans="1:2" x14ac:dyDescent="0.35">
      <c r="A1866" s="4"/>
      <c r="B1866" s="4"/>
    </row>
    <row r="1867" spans="1:2" x14ac:dyDescent="0.35">
      <c r="A1867" s="4"/>
      <c r="B1867" s="4"/>
    </row>
    <row r="1868" spans="1:2" x14ac:dyDescent="0.35">
      <c r="A1868" s="4"/>
      <c r="B1868" s="4"/>
    </row>
    <row r="1869" spans="1:2" x14ac:dyDescent="0.35">
      <c r="A1869" s="4"/>
      <c r="B1869" s="4"/>
    </row>
    <row r="1870" spans="1:2" x14ac:dyDescent="0.35">
      <c r="A1870" s="4"/>
      <c r="B1870" s="4"/>
    </row>
    <row r="1871" spans="1:2" x14ac:dyDescent="0.35">
      <c r="A1871" s="4"/>
      <c r="B1871" s="4"/>
    </row>
    <row r="1872" spans="1:2" x14ac:dyDescent="0.35">
      <c r="A1872" s="4"/>
      <c r="B1872" s="4"/>
    </row>
    <row r="1873" spans="1:2" x14ac:dyDescent="0.35">
      <c r="A1873" s="4"/>
      <c r="B1873" s="4"/>
    </row>
    <row r="1874" spans="1:2" x14ac:dyDescent="0.35">
      <c r="A1874" s="4"/>
      <c r="B1874" s="4"/>
    </row>
    <row r="1875" spans="1:2" x14ac:dyDescent="0.35">
      <c r="A1875" s="4"/>
      <c r="B1875" s="4"/>
    </row>
    <row r="1876" spans="1:2" x14ac:dyDescent="0.35">
      <c r="A1876" s="4"/>
      <c r="B1876" s="4"/>
    </row>
    <row r="1877" spans="1:2" x14ac:dyDescent="0.35">
      <c r="A1877" s="4"/>
      <c r="B1877" s="4"/>
    </row>
    <row r="1878" spans="1:2" x14ac:dyDescent="0.35">
      <c r="A1878" s="4"/>
      <c r="B1878" s="4"/>
    </row>
    <row r="1879" spans="1:2" x14ac:dyDescent="0.35">
      <c r="A1879" s="4"/>
      <c r="B1879" s="4"/>
    </row>
    <row r="1880" spans="1:2" x14ac:dyDescent="0.35">
      <c r="A1880" s="4"/>
      <c r="B1880" s="4"/>
    </row>
    <row r="1881" spans="1:2" x14ac:dyDescent="0.35">
      <c r="A1881" s="4"/>
      <c r="B1881" s="4"/>
    </row>
    <row r="1882" spans="1:2" x14ac:dyDescent="0.35">
      <c r="A1882" s="4"/>
      <c r="B1882" s="4"/>
    </row>
    <row r="1883" spans="1:2" x14ac:dyDescent="0.35">
      <c r="A1883" s="4"/>
      <c r="B1883" s="4"/>
    </row>
    <row r="1884" spans="1:2" x14ac:dyDescent="0.35">
      <c r="A1884" s="4"/>
      <c r="B1884" s="4"/>
    </row>
    <row r="1885" spans="1:2" x14ac:dyDescent="0.35">
      <c r="A1885" s="4"/>
      <c r="B1885" s="4"/>
    </row>
    <row r="1886" spans="1:2" x14ac:dyDescent="0.35">
      <c r="A1886" s="4"/>
      <c r="B1886" s="4"/>
    </row>
    <row r="1887" spans="1:2" x14ac:dyDescent="0.35">
      <c r="A1887" s="4"/>
      <c r="B1887" s="4"/>
    </row>
    <row r="1888" spans="1:2" x14ac:dyDescent="0.35">
      <c r="A1888" s="4"/>
      <c r="B1888" s="4"/>
    </row>
    <row r="1889" spans="1:2" x14ac:dyDescent="0.35">
      <c r="A1889" s="4"/>
      <c r="B1889" s="4"/>
    </row>
    <row r="1890" spans="1:2" x14ac:dyDescent="0.35">
      <c r="A1890" s="4"/>
      <c r="B1890" s="4"/>
    </row>
    <row r="1891" spans="1:2" x14ac:dyDescent="0.35">
      <c r="A1891" s="4"/>
      <c r="B1891" s="4"/>
    </row>
    <row r="1892" spans="1:2" x14ac:dyDescent="0.35">
      <c r="A1892" s="4"/>
      <c r="B1892" s="4"/>
    </row>
    <row r="1893" spans="1:2" x14ac:dyDescent="0.35">
      <c r="A1893" s="4"/>
      <c r="B1893" s="4"/>
    </row>
    <row r="1894" spans="1:2" x14ac:dyDescent="0.35">
      <c r="A1894" s="4"/>
      <c r="B1894" s="4"/>
    </row>
    <row r="1895" spans="1:2" x14ac:dyDescent="0.35">
      <c r="A1895" s="4"/>
      <c r="B1895" s="4"/>
    </row>
    <row r="1896" spans="1:2" x14ac:dyDescent="0.35">
      <c r="A1896" s="4"/>
      <c r="B1896" s="4"/>
    </row>
    <row r="1897" spans="1:2" x14ac:dyDescent="0.35">
      <c r="A1897" s="4"/>
      <c r="B1897" s="4"/>
    </row>
    <row r="1898" spans="1:2" x14ac:dyDescent="0.35">
      <c r="A1898" s="4"/>
      <c r="B1898" s="4"/>
    </row>
    <row r="1899" spans="1:2" x14ac:dyDescent="0.35">
      <c r="A1899" s="4"/>
      <c r="B1899" s="4"/>
    </row>
    <row r="1900" spans="1:2" x14ac:dyDescent="0.35">
      <c r="A1900" s="4"/>
      <c r="B1900" s="4"/>
    </row>
    <row r="1901" spans="1:2" x14ac:dyDescent="0.35">
      <c r="A1901" s="4"/>
      <c r="B1901" s="4"/>
    </row>
    <row r="1902" spans="1:2" x14ac:dyDescent="0.35">
      <c r="A1902" s="4"/>
      <c r="B1902" s="4"/>
    </row>
    <row r="1903" spans="1:2" x14ac:dyDescent="0.35">
      <c r="A1903" s="4"/>
      <c r="B1903" s="4"/>
    </row>
    <row r="1904" spans="1:2" x14ac:dyDescent="0.35">
      <c r="A1904" s="4"/>
      <c r="B1904" s="4"/>
    </row>
    <row r="1905" spans="1:2" x14ac:dyDescent="0.35">
      <c r="A1905" s="4"/>
      <c r="B1905" s="4"/>
    </row>
    <row r="1906" spans="1:2" x14ac:dyDescent="0.35">
      <c r="A1906" s="4"/>
      <c r="B1906" s="4"/>
    </row>
    <row r="1907" spans="1:2" x14ac:dyDescent="0.35">
      <c r="A1907" s="4"/>
      <c r="B1907" s="4"/>
    </row>
    <row r="1908" spans="1:2" x14ac:dyDescent="0.35">
      <c r="A1908" s="4"/>
      <c r="B1908" s="4"/>
    </row>
    <row r="1909" spans="1:2" x14ac:dyDescent="0.35">
      <c r="A1909" s="4"/>
      <c r="B1909" s="4"/>
    </row>
    <row r="1910" spans="1:2" x14ac:dyDescent="0.35">
      <c r="A1910" s="4"/>
      <c r="B1910" s="4"/>
    </row>
    <row r="1911" spans="1:2" x14ac:dyDescent="0.35">
      <c r="A1911" s="4"/>
      <c r="B1911" s="4"/>
    </row>
    <row r="1912" spans="1:2" x14ac:dyDescent="0.35">
      <c r="A1912" s="4"/>
      <c r="B1912" s="4"/>
    </row>
    <row r="1913" spans="1:2" x14ac:dyDescent="0.35">
      <c r="A1913" s="4"/>
      <c r="B1913" s="4"/>
    </row>
    <row r="1914" spans="1:2" x14ac:dyDescent="0.35">
      <c r="A1914" s="4"/>
      <c r="B1914" s="4"/>
    </row>
    <row r="1915" spans="1:2" x14ac:dyDescent="0.35">
      <c r="A1915" s="4"/>
      <c r="B1915" s="4"/>
    </row>
    <row r="1916" spans="1:2" x14ac:dyDescent="0.35">
      <c r="A1916" s="4"/>
      <c r="B1916" s="4"/>
    </row>
    <row r="1917" spans="1:2" x14ac:dyDescent="0.35">
      <c r="A1917" s="4"/>
      <c r="B1917" s="4"/>
    </row>
    <row r="1918" spans="1:2" x14ac:dyDescent="0.35">
      <c r="A1918" s="4"/>
      <c r="B1918" s="4"/>
    </row>
    <row r="1919" spans="1:2" x14ac:dyDescent="0.35">
      <c r="A1919" s="4"/>
      <c r="B1919" s="4"/>
    </row>
    <row r="1920" spans="1:2" x14ac:dyDescent="0.35">
      <c r="A1920" s="4"/>
      <c r="B1920" s="4"/>
    </row>
    <row r="1921" spans="1:2" x14ac:dyDescent="0.35">
      <c r="A1921" s="4"/>
      <c r="B1921" s="4"/>
    </row>
    <row r="1922" spans="1:2" x14ac:dyDescent="0.35">
      <c r="A1922" s="4"/>
      <c r="B1922" s="4"/>
    </row>
    <row r="1923" spans="1:2" x14ac:dyDescent="0.35">
      <c r="A1923" s="4"/>
      <c r="B1923" s="4"/>
    </row>
    <row r="1924" spans="1:2" x14ac:dyDescent="0.35">
      <c r="A1924" s="4"/>
      <c r="B1924" s="4"/>
    </row>
    <row r="1925" spans="1:2" x14ac:dyDescent="0.35">
      <c r="A1925" s="4"/>
      <c r="B1925" s="4"/>
    </row>
    <row r="1926" spans="1:2" x14ac:dyDescent="0.35">
      <c r="A1926" s="4"/>
      <c r="B1926" s="4"/>
    </row>
    <row r="1927" spans="1:2" x14ac:dyDescent="0.35">
      <c r="A1927" s="4"/>
      <c r="B1927" s="4"/>
    </row>
    <row r="1928" spans="1:2" x14ac:dyDescent="0.35">
      <c r="A1928" s="4"/>
      <c r="B1928" s="4"/>
    </row>
    <row r="1929" spans="1:2" x14ac:dyDescent="0.35">
      <c r="A1929" s="4"/>
      <c r="B1929" s="4"/>
    </row>
    <row r="1930" spans="1:2" x14ac:dyDescent="0.35">
      <c r="A1930" s="4"/>
      <c r="B1930" s="4"/>
    </row>
    <row r="1931" spans="1:2" x14ac:dyDescent="0.35">
      <c r="A1931" s="4"/>
      <c r="B1931" s="4"/>
    </row>
    <row r="1932" spans="1:2" x14ac:dyDescent="0.35">
      <c r="A1932" s="4"/>
      <c r="B1932" s="4"/>
    </row>
    <row r="1933" spans="1:2" x14ac:dyDescent="0.35">
      <c r="A1933" s="4"/>
      <c r="B1933" s="4"/>
    </row>
    <row r="1934" spans="1:2" x14ac:dyDescent="0.35">
      <c r="A1934" s="4"/>
      <c r="B1934" s="4"/>
    </row>
    <row r="1935" spans="1:2" x14ac:dyDescent="0.35">
      <c r="A1935" s="4"/>
      <c r="B1935" s="4"/>
    </row>
    <row r="1936" spans="1:2" x14ac:dyDescent="0.35">
      <c r="A1936" s="4"/>
      <c r="B1936" s="4"/>
    </row>
    <row r="1937" spans="1:2" x14ac:dyDescent="0.35">
      <c r="A1937" s="4"/>
      <c r="B1937" s="4"/>
    </row>
    <row r="1938" spans="1:2" x14ac:dyDescent="0.35">
      <c r="A1938" s="4"/>
      <c r="B1938" s="4"/>
    </row>
    <row r="1939" spans="1:2" x14ac:dyDescent="0.35">
      <c r="A1939" s="4"/>
      <c r="B1939" s="4"/>
    </row>
    <row r="1940" spans="1:2" x14ac:dyDescent="0.35">
      <c r="A1940" s="4"/>
      <c r="B1940" s="4"/>
    </row>
    <row r="1941" spans="1:2" x14ac:dyDescent="0.35">
      <c r="A1941" s="4"/>
      <c r="B1941" s="4"/>
    </row>
    <row r="1942" spans="1:2" x14ac:dyDescent="0.35">
      <c r="A1942" s="4"/>
      <c r="B1942" s="4"/>
    </row>
    <row r="1943" spans="1:2" x14ac:dyDescent="0.35">
      <c r="A1943" s="4"/>
      <c r="B1943" s="4"/>
    </row>
    <row r="1944" spans="1:2" x14ac:dyDescent="0.35">
      <c r="A1944" s="4"/>
      <c r="B1944" s="4"/>
    </row>
    <row r="1945" spans="1:2" x14ac:dyDescent="0.35">
      <c r="A1945" s="4"/>
      <c r="B1945" s="4"/>
    </row>
    <row r="1946" spans="1:2" x14ac:dyDescent="0.35">
      <c r="A1946" s="4"/>
      <c r="B1946" s="4"/>
    </row>
    <row r="1947" spans="1:2" x14ac:dyDescent="0.35">
      <c r="A1947" s="4"/>
      <c r="B1947" s="4"/>
    </row>
    <row r="1948" spans="1:2" x14ac:dyDescent="0.35">
      <c r="A1948" s="4"/>
      <c r="B1948" s="4"/>
    </row>
    <row r="1949" spans="1:2" x14ac:dyDescent="0.35">
      <c r="A1949" s="4"/>
      <c r="B1949" s="4"/>
    </row>
    <row r="1950" spans="1:2" x14ac:dyDescent="0.35">
      <c r="A1950" s="4"/>
      <c r="B1950" s="4"/>
    </row>
    <row r="1951" spans="1:2" x14ac:dyDescent="0.35">
      <c r="A1951" s="4"/>
      <c r="B1951" s="4"/>
    </row>
    <row r="1952" spans="1:2" x14ac:dyDescent="0.35">
      <c r="A1952" s="4"/>
      <c r="B1952" s="4"/>
    </row>
    <row r="1953" spans="1:2" x14ac:dyDescent="0.35">
      <c r="A1953" s="4"/>
      <c r="B1953" s="4"/>
    </row>
    <row r="1954" spans="1:2" x14ac:dyDescent="0.35">
      <c r="A1954" s="4"/>
      <c r="B1954" s="4"/>
    </row>
    <row r="1955" spans="1:2" x14ac:dyDescent="0.35">
      <c r="A1955" s="4"/>
      <c r="B1955" s="4"/>
    </row>
    <row r="1956" spans="1:2" x14ac:dyDescent="0.35">
      <c r="A1956" s="4"/>
      <c r="B1956" s="4"/>
    </row>
    <row r="1957" spans="1:2" x14ac:dyDescent="0.35">
      <c r="A1957" s="4"/>
      <c r="B1957" s="4"/>
    </row>
    <row r="1958" spans="1:2" x14ac:dyDescent="0.35">
      <c r="A1958" s="4"/>
      <c r="B1958" s="4"/>
    </row>
    <row r="1959" spans="1:2" x14ac:dyDescent="0.35">
      <c r="A1959" s="4"/>
      <c r="B1959" s="4"/>
    </row>
    <row r="1960" spans="1:2" x14ac:dyDescent="0.35">
      <c r="A1960" s="4"/>
      <c r="B1960" s="4"/>
    </row>
    <row r="1961" spans="1:2" x14ac:dyDescent="0.35">
      <c r="A1961" s="4"/>
      <c r="B1961" s="4"/>
    </row>
    <row r="1962" spans="1:2" x14ac:dyDescent="0.35">
      <c r="A1962" s="4"/>
      <c r="B1962" s="4"/>
    </row>
    <row r="1963" spans="1:2" x14ac:dyDescent="0.35">
      <c r="A1963" s="4"/>
      <c r="B1963" s="4"/>
    </row>
    <row r="1964" spans="1:2" x14ac:dyDescent="0.35">
      <c r="A1964" s="4"/>
      <c r="B1964" s="4"/>
    </row>
    <row r="1965" spans="1:2" x14ac:dyDescent="0.35">
      <c r="A1965" s="4"/>
      <c r="B1965" s="4"/>
    </row>
    <row r="1966" spans="1:2" x14ac:dyDescent="0.35">
      <c r="A1966" s="4"/>
      <c r="B1966" s="4"/>
    </row>
    <row r="1967" spans="1:2" x14ac:dyDescent="0.35">
      <c r="A1967" s="4"/>
      <c r="B1967" s="4"/>
    </row>
    <row r="1968" spans="1:2" x14ac:dyDescent="0.35">
      <c r="A1968" s="4"/>
      <c r="B1968" s="4"/>
    </row>
    <row r="1969" spans="1:2" x14ac:dyDescent="0.35">
      <c r="A1969" s="4"/>
      <c r="B1969" s="4"/>
    </row>
    <row r="1970" spans="1:2" x14ac:dyDescent="0.35">
      <c r="A1970" s="4"/>
      <c r="B1970" s="4"/>
    </row>
    <row r="1971" spans="1:2" x14ac:dyDescent="0.35">
      <c r="A1971" s="4"/>
      <c r="B1971" s="4"/>
    </row>
    <row r="1972" spans="1:2" x14ac:dyDescent="0.35">
      <c r="A1972" s="4"/>
      <c r="B1972" s="4"/>
    </row>
    <row r="1973" spans="1:2" x14ac:dyDescent="0.35">
      <c r="A1973" s="4"/>
      <c r="B1973" s="4"/>
    </row>
    <row r="1974" spans="1:2" x14ac:dyDescent="0.35">
      <c r="A1974" s="4"/>
      <c r="B1974" s="4"/>
    </row>
    <row r="1975" spans="1:2" x14ac:dyDescent="0.35">
      <c r="A1975" s="4"/>
      <c r="B1975" s="4"/>
    </row>
    <row r="1976" spans="1:2" x14ac:dyDescent="0.35">
      <c r="A1976" s="4"/>
      <c r="B1976" s="4"/>
    </row>
    <row r="1977" spans="1:2" x14ac:dyDescent="0.35">
      <c r="A1977" s="4"/>
      <c r="B1977" s="4"/>
    </row>
    <row r="1978" spans="1:2" x14ac:dyDescent="0.35">
      <c r="A1978" s="4"/>
      <c r="B1978" s="4"/>
    </row>
    <row r="1979" spans="1:2" x14ac:dyDescent="0.35">
      <c r="A1979" s="4"/>
      <c r="B1979" s="4"/>
    </row>
    <row r="1980" spans="1:2" x14ac:dyDescent="0.35">
      <c r="A1980" s="4"/>
      <c r="B1980" s="4"/>
    </row>
    <row r="1981" spans="1:2" x14ac:dyDescent="0.35">
      <c r="A1981" s="4"/>
      <c r="B1981" s="4"/>
    </row>
    <row r="1982" spans="1:2" x14ac:dyDescent="0.35">
      <c r="A1982" s="4"/>
      <c r="B1982" s="4"/>
    </row>
    <row r="1983" spans="1:2" x14ac:dyDescent="0.35">
      <c r="A1983" s="4"/>
      <c r="B1983" s="4"/>
    </row>
    <row r="1984" spans="1:2" x14ac:dyDescent="0.35">
      <c r="A1984" s="4"/>
      <c r="B1984" s="4"/>
    </row>
    <row r="1985" spans="1:2" x14ac:dyDescent="0.35">
      <c r="A1985" s="4"/>
      <c r="B1985" s="4"/>
    </row>
    <row r="1986" spans="1:2" x14ac:dyDescent="0.35">
      <c r="A1986" s="4"/>
      <c r="B1986" s="4"/>
    </row>
    <row r="1987" spans="1:2" x14ac:dyDescent="0.35">
      <c r="A1987" s="4"/>
      <c r="B1987" s="4"/>
    </row>
    <row r="1988" spans="1:2" x14ac:dyDescent="0.35">
      <c r="A1988" s="4"/>
      <c r="B1988" s="4"/>
    </row>
    <row r="1989" spans="1:2" x14ac:dyDescent="0.35">
      <c r="A1989" s="4"/>
      <c r="B1989" s="4"/>
    </row>
    <row r="1990" spans="1:2" x14ac:dyDescent="0.35">
      <c r="A1990" s="4"/>
      <c r="B1990" s="4"/>
    </row>
    <row r="1991" spans="1:2" x14ac:dyDescent="0.35">
      <c r="A1991" s="4"/>
      <c r="B1991" s="4"/>
    </row>
    <row r="1992" spans="1:2" x14ac:dyDescent="0.35">
      <c r="A1992" s="4"/>
      <c r="B1992" s="4"/>
    </row>
    <row r="1993" spans="1:2" x14ac:dyDescent="0.35">
      <c r="A1993" s="4"/>
      <c r="B1993" s="4"/>
    </row>
    <row r="1994" spans="1:2" x14ac:dyDescent="0.35">
      <c r="A1994" s="4"/>
      <c r="B1994" s="4"/>
    </row>
    <row r="1995" spans="1:2" x14ac:dyDescent="0.35">
      <c r="A1995" s="4"/>
      <c r="B1995" s="4"/>
    </row>
    <row r="1996" spans="1:2" x14ac:dyDescent="0.35">
      <c r="A1996" s="4"/>
      <c r="B1996" s="4"/>
    </row>
    <row r="1997" spans="1:2" x14ac:dyDescent="0.35">
      <c r="A1997" s="4"/>
      <c r="B1997" s="4"/>
    </row>
    <row r="1998" spans="1:2" x14ac:dyDescent="0.35">
      <c r="A1998" s="4"/>
      <c r="B1998" s="4"/>
    </row>
    <row r="1999" spans="1:2" x14ac:dyDescent="0.35">
      <c r="A1999" s="4"/>
      <c r="B1999" s="4"/>
    </row>
    <row r="2000" spans="1:2" x14ac:dyDescent="0.35">
      <c r="A2000" s="4"/>
      <c r="B2000" s="4"/>
    </row>
    <row r="2001" spans="1:2" x14ac:dyDescent="0.35">
      <c r="A2001" s="4"/>
      <c r="B2001" s="4"/>
    </row>
    <row r="2002" spans="1:2" x14ac:dyDescent="0.35">
      <c r="A2002" s="4"/>
      <c r="B2002" s="4"/>
    </row>
    <row r="2003" spans="1:2" x14ac:dyDescent="0.35">
      <c r="A2003" s="4"/>
      <c r="B2003" s="4"/>
    </row>
    <row r="2004" spans="1:2" x14ac:dyDescent="0.35">
      <c r="A2004" s="4"/>
      <c r="B2004" s="4"/>
    </row>
    <row r="2005" spans="1:2" x14ac:dyDescent="0.35">
      <c r="A2005" s="4"/>
      <c r="B2005" s="4"/>
    </row>
    <row r="2006" spans="1:2" x14ac:dyDescent="0.35">
      <c r="A2006" s="4"/>
      <c r="B2006" s="4"/>
    </row>
    <row r="2007" spans="1:2" x14ac:dyDescent="0.35">
      <c r="A2007" s="4"/>
      <c r="B2007" s="4"/>
    </row>
    <row r="2008" spans="1:2" x14ac:dyDescent="0.35">
      <c r="A2008" s="4"/>
      <c r="B2008" s="4"/>
    </row>
    <row r="2009" spans="1:2" x14ac:dyDescent="0.35">
      <c r="A2009" s="4"/>
      <c r="B2009" s="4"/>
    </row>
    <row r="2010" spans="1:2" x14ac:dyDescent="0.35">
      <c r="A2010" s="4"/>
      <c r="B2010" s="4"/>
    </row>
    <row r="2011" spans="1:2" x14ac:dyDescent="0.35">
      <c r="A2011" s="4"/>
      <c r="B2011" s="4"/>
    </row>
    <row r="2012" spans="1:2" x14ac:dyDescent="0.35">
      <c r="A2012" s="4"/>
      <c r="B2012" s="4"/>
    </row>
    <row r="2013" spans="1:2" x14ac:dyDescent="0.35">
      <c r="A2013" s="4"/>
      <c r="B2013" s="4"/>
    </row>
    <row r="2014" spans="1:2" x14ac:dyDescent="0.35">
      <c r="A2014" s="4"/>
      <c r="B2014" s="4"/>
    </row>
    <row r="2015" spans="1:2" x14ac:dyDescent="0.35">
      <c r="A2015" s="4"/>
      <c r="B2015" s="4"/>
    </row>
    <row r="2016" spans="1:2" x14ac:dyDescent="0.35">
      <c r="A2016" s="4"/>
      <c r="B2016" s="4"/>
    </row>
    <row r="2017" spans="1:2" x14ac:dyDescent="0.35">
      <c r="A2017" s="4"/>
      <c r="B2017" s="4"/>
    </row>
    <row r="2018" spans="1:2" x14ac:dyDescent="0.35">
      <c r="A2018" s="4"/>
      <c r="B2018" s="4"/>
    </row>
    <row r="2019" spans="1:2" x14ac:dyDescent="0.35">
      <c r="A2019" s="4"/>
      <c r="B2019" s="4"/>
    </row>
    <row r="2020" spans="1:2" x14ac:dyDescent="0.35">
      <c r="A2020" s="4"/>
      <c r="B2020" s="4"/>
    </row>
    <row r="2021" spans="1:2" x14ac:dyDescent="0.35">
      <c r="A2021" s="4"/>
      <c r="B2021" s="4"/>
    </row>
    <row r="2022" spans="1:2" x14ac:dyDescent="0.35">
      <c r="A2022" s="4"/>
      <c r="B2022" s="4"/>
    </row>
    <row r="2023" spans="1:2" x14ac:dyDescent="0.35">
      <c r="A2023" s="4"/>
      <c r="B2023" s="4"/>
    </row>
    <row r="2024" spans="1:2" x14ac:dyDescent="0.35">
      <c r="A2024" s="4"/>
      <c r="B2024" s="4"/>
    </row>
    <row r="2025" spans="1:2" x14ac:dyDescent="0.35">
      <c r="A2025" s="4"/>
      <c r="B2025" s="4"/>
    </row>
    <row r="2026" spans="1:2" x14ac:dyDescent="0.35">
      <c r="A2026" s="4"/>
      <c r="B2026" s="4"/>
    </row>
    <row r="2027" spans="1:2" x14ac:dyDescent="0.35">
      <c r="A2027" s="4"/>
      <c r="B2027" s="4"/>
    </row>
    <row r="2028" spans="1:2" x14ac:dyDescent="0.35">
      <c r="A2028" s="4"/>
      <c r="B2028" s="4"/>
    </row>
    <row r="2029" spans="1:2" x14ac:dyDescent="0.35">
      <c r="A2029" s="4"/>
      <c r="B2029" s="4"/>
    </row>
    <row r="2030" spans="1:2" x14ac:dyDescent="0.35">
      <c r="A2030" s="4"/>
      <c r="B2030" s="4"/>
    </row>
    <row r="2031" spans="1:2" x14ac:dyDescent="0.35">
      <c r="A2031" s="4"/>
      <c r="B2031" s="4"/>
    </row>
    <row r="2032" spans="1:2" x14ac:dyDescent="0.35">
      <c r="A2032" s="4"/>
      <c r="B2032" s="4"/>
    </row>
    <row r="2033" spans="1:2" x14ac:dyDescent="0.35">
      <c r="A2033" s="4"/>
      <c r="B2033" s="4"/>
    </row>
    <row r="2034" spans="1:2" x14ac:dyDescent="0.35">
      <c r="A2034" s="4"/>
      <c r="B2034" s="4"/>
    </row>
    <row r="2035" spans="1:2" x14ac:dyDescent="0.35">
      <c r="A2035" s="4"/>
      <c r="B2035" s="4"/>
    </row>
    <row r="2036" spans="1:2" x14ac:dyDescent="0.35">
      <c r="A2036" s="4"/>
      <c r="B2036" s="4"/>
    </row>
    <row r="2037" spans="1:2" x14ac:dyDescent="0.35">
      <c r="A2037" s="4"/>
      <c r="B2037" s="4"/>
    </row>
    <row r="2038" spans="1:2" x14ac:dyDescent="0.35">
      <c r="A2038" s="4"/>
      <c r="B2038" s="4"/>
    </row>
    <row r="2039" spans="1:2" x14ac:dyDescent="0.35">
      <c r="A2039" s="4"/>
      <c r="B2039" s="4"/>
    </row>
    <row r="2040" spans="1:2" x14ac:dyDescent="0.35">
      <c r="A2040" s="4"/>
      <c r="B2040" s="4"/>
    </row>
    <row r="2041" spans="1:2" x14ac:dyDescent="0.35">
      <c r="A2041" s="4"/>
      <c r="B2041" s="4"/>
    </row>
    <row r="2042" spans="1:2" x14ac:dyDescent="0.35">
      <c r="A2042" s="4"/>
      <c r="B2042" s="4"/>
    </row>
    <row r="2043" spans="1:2" x14ac:dyDescent="0.35">
      <c r="A2043" s="4"/>
      <c r="B2043" s="4"/>
    </row>
    <row r="2044" spans="1:2" x14ac:dyDescent="0.35">
      <c r="A2044" s="4"/>
      <c r="B2044" s="4"/>
    </row>
    <row r="2045" spans="1:2" x14ac:dyDescent="0.35">
      <c r="A2045" s="4"/>
      <c r="B2045" s="4"/>
    </row>
    <row r="2046" spans="1:2" x14ac:dyDescent="0.35">
      <c r="A2046" s="4"/>
      <c r="B2046" s="4"/>
    </row>
    <row r="2047" spans="1:2" x14ac:dyDescent="0.35">
      <c r="A2047" s="4"/>
      <c r="B2047" s="4"/>
    </row>
    <row r="2048" spans="1:2" x14ac:dyDescent="0.35">
      <c r="A2048" s="4"/>
      <c r="B2048" s="4"/>
    </row>
    <row r="2049" spans="1:2" x14ac:dyDescent="0.35">
      <c r="A2049" s="4"/>
      <c r="B2049" s="4"/>
    </row>
    <row r="2050" spans="1:2" x14ac:dyDescent="0.35">
      <c r="A2050" s="4"/>
      <c r="B2050" s="4"/>
    </row>
    <row r="2051" spans="1:2" x14ac:dyDescent="0.35">
      <c r="A2051" s="4"/>
      <c r="B2051" s="4"/>
    </row>
    <row r="2052" spans="1:2" x14ac:dyDescent="0.35">
      <c r="A2052" s="4"/>
      <c r="B2052" s="4"/>
    </row>
    <row r="2053" spans="1:2" x14ac:dyDescent="0.35">
      <c r="A2053" s="4"/>
      <c r="B2053" s="4"/>
    </row>
    <row r="2054" spans="1:2" x14ac:dyDescent="0.35">
      <c r="A2054" s="4"/>
      <c r="B2054" s="4"/>
    </row>
    <row r="2055" spans="1:2" x14ac:dyDescent="0.35">
      <c r="A2055" s="4"/>
      <c r="B2055" s="4"/>
    </row>
    <row r="2056" spans="1:2" x14ac:dyDescent="0.35">
      <c r="A2056" s="4"/>
      <c r="B2056" s="4"/>
    </row>
    <row r="2057" spans="1:2" x14ac:dyDescent="0.35">
      <c r="A2057" s="4"/>
      <c r="B2057" s="4"/>
    </row>
    <row r="2058" spans="1:2" x14ac:dyDescent="0.35">
      <c r="A2058" s="4"/>
      <c r="B2058" s="4"/>
    </row>
    <row r="2059" spans="1:2" x14ac:dyDescent="0.35">
      <c r="A2059" s="4"/>
      <c r="B2059" s="4"/>
    </row>
    <row r="2060" spans="1:2" x14ac:dyDescent="0.35">
      <c r="A2060" s="4"/>
      <c r="B2060" s="4"/>
    </row>
    <row r="2061" spans="1:2" x14ac:dyDescent="0.35">
      <c r="A2061" s="4"/>
      <c r="B2061" s="4"/>
    </row>
    <row r="2062" spans="1:2" x14ac:dyDescent="0.35">
      <c r="A2062" s="4"/>
      <c r="B2062" s="4"/>
    </row>
    <row r="2063" spans="1:2" x14ac:dyDescent="0.35">
      <c r="A2063" s="4"/>
      <c r="B2063" s="4"/>
    </row>
    <row r="2064" spans="1:2" x14ac:dyDescent="0.35">
      <c r="A2064" s="4"/>
      <c r="B2064" s="4"/>
    </row>
    <row r="2065" spans="1:2" x14ac:dyDescent="0.35">
      <c r="A2065" s="4"/>
      <c r="B2065" s="4"/>
    </row>
    <row r="2066" spans="1:2" x14ac:dyDescent="0.35">
      <c r="A2066" s="4"/>
      <c r="B2066" s="4"/>
    </row>
    <row r="2067" spans="1:2" x14ac:dyDescent="0.35">
      <c r="A2067" s="4"/>
      <c r="B2067" s="4"/>
    </row>
    <row r="2068" spans="1:2" x14ac:dyDescent="0.35">
      <c r="A2068" s="4"/>
      <c r="B2068" s="4"/>
    </row>
    <row r="2069" spans="1:2" x14ac:dyDescent="0.35">
      <c r="A2069" s="4"/>
      <c r="B2069" s="4"/>
    </row>
    <row r="2070" spans="1:2" x14ac:dyDescent="0.35">
      <c r="A2070" s="4"/>
      <c r="B2070" s="4"/>
    </row>
    <row r="2071" spans="1:2" x14ac:dyDescent="0.35">
      <c r="A2071" s="4"/>
      <c r="B2071" s="4"/>
    </row>
    <row r="2072" spans="1:2" x14ac:dyDescent="0.35">
      <c r="A2072" s="4"/>
      <c r="B2072" s="4"/>
    </row>
    <row r="2073" spans="1:2" x14ac:dyDescent="0.35">
      <c r="A2073" s="4"/>
      <c r="B2073" s="4"/>
    </row>
    <row r="2074" spans="1:2" x14ac:dyDescent="0.35">
      <c r="A2074" s="4"/>
      <c r="B2074" s="4"/>
    </row>
    <row r="2075" spans="1:2" x14ac:dyDescent="0.35">
      <c r="A2075" s="4"/>
      <c r="B2075" s="4"/>
    </row>
    <row r="2076" spans="1:2" x14ac:dyDescent="0.35">
      <c r="A2076" s="4"/>
      <c r="B2076" s="4"/>
    </row>
    <row r="2077" spans="1:2" x14ac:dyDescent="0.35">
      <c r="A2077" s="4"/>
      <c r="B2077" s="4"/>
    </row>
    <row r="2078" spans="1:2" x14ac:dyDescent="0.35">
      <c r="A2078" s="4"/>
      <c r="B2078" s="4"/>
    </row>
    <row r="2079" spans="1:2" x14ac:dyDescent="0.35">
      <c r="A2079" s="4"/>
      <c r="B2079" s="4"/>
    </row>
    <row r="2080" spans="1:2" x14ac:dyDescent="0.35">
      <c r="A2080" s="4"/>
      <c r="B2080" s="4"/>
    </row>
    <row r="2081" spans="1:2" x14ac:dyDescent="0.35">
      <c r="A2081" s="4"/>
      <c r="B2081" s="4"/>
    </row>
    <row r="2082" spans="1:2" x14ac:dyDescent="0.35">
      <c r="A2082" s="4"/>
      <c r="B2082" s="4"/>
    </row>
    <row r="2083" spans="1:2" x14ac:dyDescent="0.35">
      <c r="A2083" s="4"/>
      <c r="B2083" s="4"/>
    </row>
    <row r="2084" spans="1:2" x14ac:dyDescent="0.35">
      <c r="A2084" s="4"/>
      <c r="B2084" s="4"/>
    </row>
    <row r="2085" spans="1:2" x14ac:dyDescent="0.35">
      <c r="A2085" s="4"/>
      <c r="B2085" s="4"/>
    </row>
    <row r="2086" spans="1:2" x14ac:dyDescent="0.35">
      <c r="A2086" s="4"/>
      <c r="B2086" s="4"/>
    </row>
    <row r="2087" spans="1:2" x14ac:dyDescent="0.35">
      <c r="A2087" s="4"/>
      <c r="B2087" s="4"/>
    </row>
    <row r="2088" spans="1:2" x14ac:dyDescent="0.35">
      <c r="A2088" s="4"/>
      <c r="B2088" s="4"/>
    </row>
    <row r="2089" spans="1:2" x14ac:dyDescent="0.35">
      <c r="A2089" s="4"/>
      <c r="B2089" s="4"/>
    </row>
    <row r="2090" spans="1:2" x14ac:dyDescent="0.35">
      <c r="A2090" s="4"/>
      <c r="B2090" s="4"/>
    </row>
    <row r="2091" spans="1:2" x14ac:dyDescent="0.35">
      <c r="A2091" s="4"/>
      <c r="B2091" s="4"/>
    </row>
    <row r="2092" spans="1:2" x14ac:dyDescent="0.35">
      <c r="A2092" s="4"/>
      <c r="B2092" s="4"/>
    </row>
    <row r="2093" spans="1:2" x14ac:dyDescent="0.35">
      <c r="A2093" s="4"/>
      <c r="B2093" s="4"/>
    </row>
    <row r="2094" spans="1:2" x14ac:dyDescent="0.35">
      <c r="A2094" s="4"/>
      <c r="B2094" s="4"/>
    </row>
    <row r="2095" spans="1:2" x14ac:dyDescent="0.35">
      <c r="A2095" s="4"/>
      <c r="B2095" s="4"/>
    </row>
    <row r="2096" spans="1:2" x14ac:dyDescent="0.35">
      <c r="A2096" s="4"/>
      <c r="B2096" s="4"/>
    </row>
    <row r="2097" spans="1:2" x14ac:dyDescent="0.35">
      <c r="A2097" s="4"/>
      <c r="B2097" s="4"/>
    </row>
    <row r="2098" spans="1:2" x14ac:dyDescent="0.35">
      <c r="A2098" s="4"/>
      <c r="B2098" s="4"/>
    </row>
    <row r="2099" spans="1:2" x14ac:dyDescent="0.35">
      <c r="A2099" s="4"/>
      <c r="B2099" s="4"/>
    </row>
    <row r="2100" spans="1:2" x14ac:dyDescent="0.35">
      <c r="A2100" s="4"/>
      <c r="B2100" s="4"/>
    </row>
    <row r="2101" spans="1:2" x14ac:dyDescent="0.35">
      <c r="A2101" s="4"/>
      <c r="B2101" s="4"/>
    </row>
    <row r="2102" spans="1:2" x14ac:dyDescent="0.35">
      <c r="A2102" s="4"/>
      <c r="B2102" s="4"/>
    </row>
    <row r="2103" spans="1:2" x14ac:dyDescent="0.35">
      <c r="A2103" s="4"/>
      <c r="B2103" s="4"/>
    </row>
    <row r="2104" spans="1:2" x14ac:dyDescent="0.35">
      <c r="A2104" s="4"/>
      <c r="B2104" s="4"/>
    </row>
    <row r="2105" spans="1:2" x14ac:dyDescent="0.35">
      <c r="A2105" s="4"/>
      <c r="B2105" s="4"/>
    </row>
    <row r="2106" spans="1:2" x14ac:dyDescent="0.35">
      <c r="A2106" s="4"/>
      <c r="B2106" s="4"/>
    </row>
    <row r="2107" spans="1:2" x14ac:dyDescent="0.35">
      <c r="A2107" s="4"/>
      <c r="B2107" s="4"/>
    </row>
    <row r="2108" spans="1:2" x14ac:dyDescent="0.35">
      <c r="A2108" s="4"/>
      <c r="B2108" s="4"/>
    </row>
    <row r="2109" spans="1:2" x14ac:dyDescent="0.35">
      <c r="A2109" s="4"/>
      <c r="B2109" s="4"/>
    </row>
    <row r="2110" spans="1:2" x14ac:dyDescent="0.35">
      <c r="A2110" s="4"/>
      <c r="B2110" s="4"/>
    </row>
    <row r="2111" spans="1:2" x14ac:dyDescent="0.35">
      <c r="A2111" s="4"/>
      <c r="B2111" s="4"/>
    </row>
    <row r="2112" spans="1:2" x14ac:dyDescent="0.35">
      <c r="A2112" s="4"/>
      <c r="B2112" s="4"/>
    </row>
    <row r="2113" spans="1:2" x14ac:dyDescent="0.35">
      <c r="A2113" s="4"/>
      <c r="B2113" s="4"/>
    </row>
    <row r="2114" spans="1:2" x14ac:dyDescent="0.35">
      <c r="A2114" s="4"/>
      <c r="B2114" s="4"/>
    </row>
    <row r="2115" spans="1:2" x14ac:dyDescent="0.35">
      <c r="A2115" s="4"/>
      <c r="B2115" s="4"/>
    </row>
    <row r="2116" spans="1:2" x14ac:dyDescent="0.35">
      <c r="A2116" s="4"/>
      <c r="B2116" s="4"/>
    </row>
    <row r="2117" spans="1:2" x14ac:dyDescent="0.35">
      <c r="A2117" s="4"/>
      <c r="B2117" s="4"/>
    </row>
    <row r="2118" spans="1:2" x14ac:dyDescent="0.35">
      <c r="A2118" s="4"/>
      <c r="B2118" s="4"/>
    </row>
    <row r="2119" spans="1:2" x14ac:dyDescent="0.35">
      <c r="A2119" s="4"/>
      <c r="B2119" s="4"/>
    </row>
    <row r="2120" spans="1:2" x14ac:dyDescent="0.35">
      <c r="A2120" s="4"/>
      <c r="B2120" s="4"/>
    </row>
    <row r="2121" spans="1:2" x14ac:dyDescent="0.35">
      <c r="A2121" s="4"/>
      <c r="B2121" s="4"/>
    </row>
    <row r="2122" spans="1:2" x14ac:dyDescent="0.35">
      <c r="A2122" s="4"/>
      <c r="B2122" s="4"/>
    </row>
    <row r="2123" spans="1:2" x14ac:dyDescent="0.35">
      <c r="A2123" s="4"/>
      <c r="B2123" s="4"/>
    </row>
    <row r="2124" spans="1:2" x14ac:dyDescent="0.35">
      <c r="A2124" s="4"/>
      <c r="B2124" s="4"/>
    </row>
    <row r="2125" spans="1:2" x14ac:dyDescent="0.35">
      <c r="A2125" s="4"/>
      <c r="B2125" s="4"/>
    </row>
    <row r="2126" spans="1:2" x14ac:dyDescent="0.35">
      <c r="A2126" s="4"/>
      <c r="B2126" s="4"/>
    </row>
    <row r="2127" spans="1:2" x14ac:dyDescent="0.35">
      <c r="A2127" s="4"/>
      <c r="B2127" s="4"/>
    </row>
    <row r="2128" spans="1:2" x14ac:dyDescent="0.35">
      <c r="A2128" s="4"/>
      <c r="B2128" s="4"/>
    </row>
    <row r="2129" spans="1:2" x14ac:dyDescent="0.35">
      <c r="A2129" s="4"/>
      <c r="B2129" s="4"/>
    </row>
    <row r="2130" spans="1:2" x14ac:dyDescent="0.35">
      <c r="A2130" s="4"/>
      <c r="B2130" s="4"/>
    </row>
    <row r="2131" spans="1:2" x14ac:dyDescent="0.35">
      <c r="A2131" s="4"/>
      <c r="B2131" s="4"/>
    </row>
    <row r="2132" spans="1:2" x14ac:dyDescent="0.35">
      <c r="A2132" s="4"/>
      <c r="B2132" s="4"/>
    </row>
    <row r="2133" spans="1:2" x14ac:dyDescent="0.35">
      <c r="A2133" s="4"/>
      <c r="B2133" s="4"/>
    </row>
    <row r="2134" spans="1:2" x14ac:dyDescent="0.35">
      <c r="A2134" s="4"/>
      <c r="B2134" s="4"/>
    </row>
    <row r="2135" spans="1:2" x14ac:dyDescent="0.35">
      <c r="A2135" s="4"/>
      <c r="B2135" s="4"/>
    </row>
    <row r="2136" spans="1:2" x14ac:dyDescent="0.35">
      <c r="A2136" s="4"/>
      <c r="B2136" s="4"/>
    </row>
    <row r="2137" spans="1:2" x14ac:dyDescent="0.35">
      <c r="A2137" s="4"/>
      <c r="B2137" s="4"/>
    </row>
    <row r="2138" spans="1:2" x14ac:dyDescent="0.35">
      <c r="A2138" s="4"/>
      <c r="B2138" s="4"/>
    </row>
    <row r="2139" spans="1:2" x14ac:dyDescent="0.35">
      <c r="A2139" s="4"/>
      <c r="B2139" s="4"/>
    </row>
    <row r="2140" spans="1:2" x14ac:dyDescent="0.35">
      <c r="A2140" s="4"/>
      <c r="B2140" s="4"/>
    </row>
    <row r="2141" spans="1:2" x14ac:dyDescent="0.35">
      <c r="A2141" s="4"/>
      <c r="B2141" s="4"/>
    </row>
    <row r="2142" spans="1:2" x14ac:dyDescent="0.35">
      <c r="A2142" s="4"/>
      <c r="B2142" s="4"/>
    </row>
    <row r="2143" spans="1:2" x14ac:dyDescent="0.35">
      <c r="A2143" s="4"/>
      <c r="B2143" s="4"/>
    </row>
    <row r="2144" spans="1:2" x14ac:dyDescent="0.35">
      <c r="A2144" s="4"/>
      <c r="B2144" s="4"/>
    </row>
    <row r="2145" spans="1:2" x14ac:dyDescent="0.35">
      <c r="A2145" s="4"/>
      <c r="B2145" s="4"/>
    </row>
    <row r="2146" spans="1:2" x14ac:dyDescent="0.35">
      <c r="A2146" s="4"/>
      <c r="B2146" s="4"/>
    </row>
    <row r="2147" spans="1:2" x14ac:dyDescent="0.35">
      <c r="A2147" s="4"/>
      <c r="B2147" s="4"/>
    </row>
    <row r="2148" spans="1:2" x14ac:dyDescent="0.35">
      <c r="A2148" s="4"/>
      <c r="B2148" s="4"/>
    </row>
    <row r="2149" spans="1:2" x14ac:dyDescent="0.35">
      <c r="A2149" s="4"/>
      <c r="B2149" s="4"/>
    </row>
    <row r="2150" spans="1:2" x14ac:dyDescent="0.35">
      <c r="A2150" s="4"/>
      <c r="B2150" s="4"/>
    </row>
    <row r="2151" spans="1:2" x14ac:dyDescent="0.35">
      <c r="A2151" s="4"/>
      <c r="B2151" s="4"/>
    </row>
    <row r="2152" spans="1:2" x14ac:dyDescent="0.35">
      <c r="A2152" s="4"/>
      <c r="B2152" s="4"/>
    </row>
    <row r="2153" spans="1:2" x14ac:dyDescent="0.35">
      <c r="A2153" s="4"/>
      <c r="B2153" s="4"/>
    </row>
    <row r="2154" spans="1:2" x14ac:dyDescent="0.35">
      <c r="A2154" s="4"/>
      <c r="B2154" s="4"/>
    </row>
    <row r="2155" spans="1:2" x14ac:dyDescent="0.35">
      <c r="A2155" s="4"/>
      <c r="B2155" s="4"/>
    </row>
    <row r="2156" spans="1:2" x14ac:dyDescent="0.35">
      <c r="A2156" s="4"/>
      <c r="B2156" s="4"/>
    </row>
    <row r="2157" spans="1:2" x14ac:dyDescent="0.35">
      <c r="A2157" s="4"/>
      <c r="B2157" s="4"/>
    </row>
    <row r="2158" spans="1:2" x14ac:dyDescent="0.35">
      <c r="A2158" s="4"/>
      <c r="B2158" s="4"/>
    </row>
    <row r="2159" spans="1:2" x14ac:dyDescent="0.35">
      <c r="A2159" s="4"/>
      <c r="B2159" s="4"/>
    </row>
    <row r="2160" spans="1:2" x14ac:dyDescent="0.35">
      <c r="A2160" s="4"/>
      <c r="B2160" s="4"/>
    </row>
    <row r="2161" spans="1:2" x14ac:dyDescent="0.35">
      <c r="A2161" s="4"/>
      <c r="B2161" s="4"/>
    </row>
    <row r="2162" spans="1:2" x14ac:dyDescent="0.35">
      <c r="A2162" s="4"/>
      <c r="B2162" s="4"/>
    </row>
    <row r="2163" spans="1:2" x14ac:dyDescent="0.35">
      <c r="A2163" s="4"/>
      <c r="B2163" s="4"/>
    </row>
    <row r="2164" spans="1:2" x14ac:dyDescent="0.35">
      <c r="A2164" s="4"/>
      <c r="B2164" s="4"/>
    </row>
    <row r="2165" spans="1:2" x14ac:dyDescent="0.35">
      <c r="A2165" s="4"/>
      <c r="B2165" s="4"/>
    </row>
    <row r="2166" spans="1:2" x14ac:dyDescent="0.35">
      <c r="A2166" s="4"/>
      <c r="B2166" s="4"/>
    </row>
    <row r="2167" spans="1:2" x14ac:dyDescent="0.35">
      <c r="A2167" s="4"/>
      <c r="B2167" s="4"/>
    </row>
    <row r="2168" spans="1:2" x14ac:dyDescent="0.35">
      <c r="A2168" s="4"/>
      <c r="B2168" s="4"/>
    </row>
    <row r="2169" spans="1:2" x14ac:dyDescent="0.35">
      <c r="A2169" s="4"/>
      <c r="B2169" s="4"/>
    </row>
    <row r="2170" spans="1:2" x14ac:dyDescent="0.35">
      <c r="A2170" s="4"/>
      <c r="B2170" s="4"/>
    </row>
    <row r="2171" spans="1:2" x14ac:dyDescent="0.35">
      <c r="A2171" s="4"/>
      <c r="B2171" s="4"/>
    </row>
    <row r="2172" spans="1:2" x14ac:dyDescent="0.35">
      <c r="A2172" s="4"/>
      <c r="B2172" s="4"/>
    </row>
    <row r="2173" spans="1:2" x14ac:dyDescent="0.35">
      <c r="A2173" s="4"/>
      <c r="B2173" s="4"/>
    </row>
    <row r="2174" spans="1:2" x14ac:dyDescent="0.35">
      <c r="A2174" s="4"/>
      <c r="B2174" s="4"/>
    </row>
    <row r="2175" spans="1:2" x14ac:dyDescent="0.35">
      <c r="A2175" s="4"/>
      <c r="B2175" s="4"/>
    </row>
    <row r="2176" spans="1:2" x14ac:dyDescent="0.35">
      <c r="A2176" s="4"/>
      <c r="B2176" s="4"/>
    </row>
    <row r="2177" spans="1:2" x14ac:dyDescent="0.35">
      <c r="A2177" s="4"/>
      <c r="B2177" s="4"/>
    </row>
    <row r="2178" spans="1:2" x14ac:dyDescent="0.35">
      <c r="A2178" s="4"/>
      <c r="B2178" s="4"/>
    </row>
    <row r="2179" spans="1:2" x14ac:dyDescent="0.35">
      <c r="A2179" s="4"/>
      <c r="B2179" s="4"/>
    </row>
    <row r="2180" spans="1:2" x14ac:dyDescent="0.35">
      <c r="A2180" s="4"/>
      <c r="B2180" s="4"/>
    </row>
    <row r="2181" spans="1:2" x14ac:dyDescent="0.35">
      <c r="A2181" s="4"/>
      <c r="B2181" s="4"/>
    </row>
    <row r="2182" spans="1:2" x14ac:dyDescent="0.35">
      <c r="A2182" s="4"/>
      <c r="B2182" s="4"/>
    </row>
    <row r="2183" spans="1:2" x14ac:dyDescent="0.35">
      <c r="A2183" s="4"/>
      <c r="B2183" s="4"/>
    </row>
    <row r="2184" spans="1:2" x14ac:dyDescent="0.35">
      <c r="A2184" s="4"/>
      <c r="B2184" s="4"/>
    </row>
    <row r="2185" spans="1:2" x14ac:dyDescent="0.35">
      <c r="A2185" s="4"/>
      <c r="B2185" s="4"/>
    </row>
    <row r="2186" spans="1:2" x14ac:dyDescent="0.35">
      <c r="A2186" s="4"/>
      <c r="B2186" s="4"/>
    </row>
    <row r="2187" spans="1:2" x14ac:dyDescent="0.35">
      <c r="A2187" s="4"/>
      <c r="B2187" s="4"/>
    </row>
    <row r="2188" spans="1:2" x14ac:dyDescent="0.35">
      <c r="A2188" s="4"/>
      <c r="B2188" s="4"/>
    </row>
    <row r="2189" spans="1:2" x14ac:dyDescent="0.35">
      <c r="A2189" s="4"/>
      <c r="B2189" s="4"/>
    </row>
    <row r="2190" spans="1:2" x14ac:dyDescent="0.35">
      <c r="A2190" s="4"/>
      <c r="B2190" s="4"/>
    </row>
    <row r="2191" spans="1:2" x14ac:dyDescent="0.35">
      <c r="A2191" s="4"/>
      <c r="B2191" s="4"/>
    </row>
    <row r="2192" spans="1:2" x14ac:dyDescent="0.35">
      <c r="A2192" s="4"/>
      <c r="B2192" s="4"/>
    </row>
    <row r="2193" spans="1:2" x14ac:dyDescent="0.35">
      <c r="A2193" s="4"/>
      <c r="B2193" s="4"/>
    </row>
    <row r="2194" spans="1:2" x14ac:dyDescent="0.35">
      <c r="A2194" s="4"/>
      <c r="B2194" s="4"/>
    </row>
    <row r="2195" spans="1:2" x14ac:dyDescent="0.35">
      <c r="A2195" s="4"/>
      <c r="B2195" s="4"/>
    </row>
    <row r="2196" spans="1:2" x14ac:dyDescent="0.35">
      <c r="A2196" s="4"/>
      <c r="B2196" s="4"/>
    </row>
    <row r="2197" spans="1:2" x14ac:dyDescent="0.35">
      <c r="A2197" s="4"/>
      <c r="B2197" s="4"/>
    </row>
    <row r="2198" spans="1:2" x14ac:dyDescent="0.35">
      <c r="A2198" s="4"/>
      <c r="B2198" s="4"/>
    </row>
    <row r="2199" spans="1:2" x14ac:dyDescent="0.35">
      <c r="A2199" s="4"/>
      <c r="B2199" s="4"/>
    </row>
    <row r="2200" spans="1:2" x14ac:dyDescent="0.35">
      <c r="A2200" s="4"/>
      <c r="B2200" s="4"/>
    </row>
    <row r="2201" spans="1:2" x14ac:dyDescent="0.35">
      <c r="A2201" s="4"/>
      <c r="B2201" s="4"/>
    </row>
    <row r="2202" spans="1:2" x14ac:dyDescent="0.35">
      <c r="A2202" s="4"/>
      <c r="B2202" s="4"/>
    </row>
    <row r="2203" spans="1:2" x14ac:dyDescent="0.35">
      <c r="A2203" s="4"/>
      <c r="B2203" s="4"/>
    </row>
    <row r="2204" spans="1:2" x14ac:dyDescent="0.35">
      <c r="A2204" s="4"/>
      <c r="B2204" s="4"/>
    </row>
    <row r="2205" spans="1:2" x14ac:dyDescent="0.35">
      <c r="A2205" s="4"/>
      <c r="B2205" s="4"/>
    </row>
    <row r="2206" spans="1:2" x14ac:dyDescent="0.35">
      <c r="A2206" s="4"/>
      <c r="B2206" s="4"/>
    </row>
    <row r="2207" spans="1:2" x14ac:dyDescent="0.35">
      <c r="A2207" s="4"/>
      <c r="B2207" s="4"/>
    </row>
    <row r="2208" spans="1:2" x14ac:dyDescent="0.35">
      <c r="A2208" s="4"/>
      <c r="B2208" s="4"/>
    </row>
    <row r="2209" spans="1:2" x14ac:dyDescent="0.35">
      <c r="A2209" s="4"/>
      <c r="B2209" s="4"/>
    </row>
    <row r="2210" spans="1:2" x14ac:dyDescent="0.35">
      <c r="A2210" s="4"/>
      <c r="B2210" s="4"/>
    </row>
    <row r="2211" spans="1:2" x14ac:dyDescent="0.35">
      <c r="A2211" s="4"/>
      <c r="B2211" s="4"/>
    </row>
    <row r="2212" spans="1:2" x14ac:dyDescent="0.35">
      <c r="A2212" s="4"/>
      <c r="B2212" s="4"/>
    </row>
    <row r="2213" spans="1:2" x14ac:dyDescent="0.35">
      <c r="A2213" s="4"/>
      <c r="B2213" s="4"/>
    </row>
    <row r="2214" spans="1:2" x14ac:dyDescent="0.35">
      <c r="A2214" s="4"/>
      <c r="B2214" s="4"/>
    </row>
    <row r="2215" spans="1:2" x14ac:dyDescent="0.35">
      <c r="A2215" s="4"/>
      <c r="B2215" s="4"/>
    </row>
    <row r="2216" spans="1:2" x14ac:dyDescent="0.35">
      <c r="A2216" s="4"/>
      <c r="B2216" s="4"/>
    </row>
    <row r="2217" spans="1:2" x14ac:dyDescent="0.35">
      <c r="A2217" s="4"/>
      <c r="B2217" s="4"/>
    </row>
    <row r="2218" spans="1:2" x14ac:dyDescent="0.35">
      <c r="A2218" s="4"/>
      <c r="B2218" s="4"/>
    </row>
    <row r="2219" spans="1:2" x14ac:dyDescent="0.35">
      <c r="A2219" s="4"/>
      <c r="B2219" s="4"/>
    </row>
    <row r="2220" spans="1:2" x14ac:dyDescent="0.35">
      <c r="A2220" s="4"/>
      <c r="B2220" s="4"/>
    </row>
    <row r="2221" spans="1:2" x14ac:dyDescent="0.35">
      <c r="A2221" s="4"/>
      <c r="B2221" s="4"/>
    </row>
    <row r="2222" spans="1:2" x14ac:dyDescent="0.35">
      <c r="A2222" s="4"/>
      <c r="B2222" s="4"/>
    </row>
    <row r="2223" spans="1:2" x14ac:dyDescent="0.35">
      <c r="A2223" s="4"/>
      <c r="B2223" s="4"/>
    </row>
    <row r="2224" spans="1:2" x14ac:dyDescent="0.35">
      <c r="A2224" s="4"/>
      <c r="B2224" s="4"/>
    </row>
    <row r="2225" spans="1:2" x14ac:dyDescent="0.35">
      <c r="A2225" s="4"/>
      <c r="B2225" s="4"/>
    </row>
    <row r="2226" spans="1:2" x14ac:dyDescent="0.35">
      <c r="A2226" s="4"/>
      <c r="B2226" s="4"/>
    </row>
    <row r="2227" spans="1:2" x14ac:dyDescent="0.35">
      <c r="A2227" s="4"/>
      <c r="B2227" s="4"/>
    </row>
    <row r="2228" spans="1:2" x14ac:dyDescent="0.35">
      <c r="A2228" s="4"/>
      <c r="B2228" s="4"/>
    </row>
    <row r="2229" spans="1:2" x14ac:dyDescent="0.35">
      <c r="A2229" s="4"/>
      <c r="B2229" s="4"/>
    </row>
    <row r="2230" spans="1:2" x14ac:dyDescent="0.35">
      <c r="A2230" s="4"/>
      <c r="B2230" s="4"/>
    </row>
    <row r="2231" spans="1:2" x14ac:dyDescent="0.35">
      <c r="A2231" s="4"/>
      <c r="B2231" s="4"/>
    </row>
    <row r="2232" spans="1:2" x14ac:dyDescent="0.35">
      <c r="A2232" s="4"/>
      <c r="B2232" s="4"/>
    </row>
    <row r="2233" spans="1:2" x14ac:dyDescent="0.35">
      <c r="A2233" s="4"/>
      <c r="B2233" s="4"/>
    </row>
    <row r="2234" spans="1:2" x14ac:dyDescent="0.35">
      <c r="A2234" s="4"/>
      <c r="B2234" s="4"/>
    </row>
    <row r="2235" spans="1:2" x14ac:dyDescent="0.35">
      <c r="A2235" s="4"/>
      <c r="B2235" s="4"/>
    </row>
    <row r="2236" spans="1:2" x14ac:dyDescent="0.35">
      <c r="A2236" s="4"/>
      <c r="B2236" s="4"/>
    </row>
    <row r="2237" spans="1:2" x14ac:dyDescent="0.35">
      <c r="A2237" s="4"/>
      <c r="B2237" s="4"/>
    </row>
    <row r="2238" spans="1:2" x14ac:dyDescent="0.35">
      <c r="A2238" s="4"/>
      <c r="B2238" s="4"/>
    </row>
    <row r="2239" spans="1:2" x14ac:dyDescent="0.35">
      <c r="A2239" s="4"/>
      <c r="B2239" s="4"/>
    </row>
    <row r="2240" spans="1:2" x14ac:dyDescent="0.35">
      <c r="A2240" s="4"/>
      <c r="B2240" s="4"/>
    </row>
    <row r="2241" spans="1:2" x14ac:dyDescent="0.35">
      <c r="A2241" s="4"/>
      <c r="B2241" s="4"/>
    </row>
    <row r="2242" spans="1:2" x14ac:dyDescent="0.35">
      <c r="A2242" s="4"/>
      <c r="B2242" s="4"/>
    </row>
    <row r="2243" spans="1:2" x14ac:dyDescent="0.35">
      <c r="A2243" s="4"/>
      <c r="B2243" s="4"/>
    </row>
    <row r="2244" spans="1:2" x14ac:dyDescent="0.35">
      <c r="A2244" s="4"/>
      <c r="B2244" s="4"/>
    </row>
    <row r="2245" spans="1:2" x14ac:dyDescent="0.35">
      <c r="A2245" s="4"/>
      <c r="B2245" s="4"/>
    </row>
    <row r="2246" spans="1:2" x14ac:dyDescent="0.35">
      <c r="A2246" s="4"/>
      <c r="B2246" s="4"/>
    </row>
  </sheetData>
  <mergeCells count="8">
    <mergeCell ref="A2:B2"/>
    <mergeCell ref="A6:B6"/>
    <mergeCell ref="A39:B39"/>
    <mergeCell ref="A36:B36"/>
    <mergeCell ref="A38:B38"/>
    <mergeCell ref="A37:B37"/>
    <mergeCell ref="A20:B20"/>
    <mergeCell ref="A16:B16"/>
  </mergeCells>
  <pageMargins left="0.7" right="0.7" top="0.75" bottom="0.75" header="0.3" footer="0.3"/>
  <pageSetup scale="75" orientation="landscape" r:id="rId1"/>
  <headerFooter>
    <oddFooter>&amp;C&amp;P</oddFooter>
  </headerFooter>
  <extLst>
    <ext xmlns:x14="http://schemas.microsoft.com/office/spreadsheetml/2009/9/main" uri="{CCE6A557-97BC-4b89-ADB6-D9C93CAAB3DF}">
      <x14:dataValidations xmlns:xm="http://schemas.microsoft.com/office/excel/2006/main" xWindow="1090" yWindow="473" count="2">
        <x14:dataValidation type="list" allowBlank="1" showInputMessage="1" showErrorMessage="1" prompt="The tab &quot;Reference 21LOCCO&quot; maps State and County to Geographic Medicare Payment Locality. (To hide this message, press Esc.)" xr:uid="{420A6CED-CE38-4DD2-BE00-A850D87C93BA}">
          <x14:formula1>
            <xm:f>'Reference GPCI'!$D$4:$D$116</xm:f>
          </x14:formula1>
          <xm:sqref>B11</xm:sqref>
        </x14:dataValidation>
        <x14:dataValidation type="list" allowBlank="1" showInputMessage="1" showErrorMessage="1" prompt="To increase the size of the text in the dropdown list, use the Zoom (Magnifier) slider at the bottom right of your worksheet. (To hide this message, press Esc.)" xr:uid="{3B135250-A3C4-4B95-9E89-CEE73F97DD51}">
          <x14:formula1>
            <xm:f>'Reference Base Rate'!$A$3:$A$18</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52B00-575B-46AD-A06B-0BD848411B4F}">
  <dimension ref="A1:B49"/>
  <sheetViews>
    <sheetView topLeftCell="A36" zoomScale="80" zoomScaleNormal="80" workbookViewId="0">
      <selection activeCell="A42" sqref="A42"/>
    </sheetView>
  </sheetViews>
  <sheetFormatPr defaultColWidth="8.7265625" defaultRowHeight="14.5" x14ac:dyDescent="0.35"/>
  <cols>
    <col min="1" max="1" width="93.453125" style="61" customWidth="1"/>
    <col min="2" max="2" width="57.1796875" style="61" customWidth="1"/>
    <col min="3" max="16384" width="8.7265625" style="61"/>
  </cols>
  <sheetData>
    <row r="1" spans="1:2" x14ac:dyDescent="0.35">
      <c r="A1" s="137" t="s">
        <v>657</v>
      </c>
    </row>
    <row r="2" spans="1:2" ht="63.65" customHeight="1" x14ac:dyDescent="0.45">
      <c r="A2" s="221" t="s">
        <v>661</v>
      </c>
      <c r="B2" s="230"/>
    </row>
    <row r="3" spans="1:2" s="153" customFormat="1" ht="17" x14ac:dyDescent="0.4">
      <c r="A3" s="156" t="s">
        <v>371</v>
      </c>
      <c r="B3" s="93"/>
    </row>
    <row r="4" spans="1:2" s="153" customFormat="1" ht="17" x14ac:dyDescent="0.4">
      <c r="A4" s="154" t="s">
        <v>372</v>
      </c>
      <c r="B4" s="93"/>
    </row>
    <row r="5" spans="1:2" s="153" customFormat="1" ht="17.5" thickBot="1" x14ac:dyDescent="0.45">
      <c r="A5" s="155" t="s">
        <v>373</v>
      </c>
      <c r="B5" s="93" t="s">
        <v>357</v>
      </c>
    </row>
    <row r="6" spans="1:2" ht="23.5" x14ac:dyDescent="0.55000000000000004">
      <c r="A6" s="223" t="s">
        <v>306</v>
      </c>
      <c r="B6" s="224"/>
    </row>
    <row r="7" spans="1:2" ht="43" customHeight="1" x14ac:dyDescent="0.45">
      <c r="A7" s="89" t="s">
        <v>343</v>
      </c>
      <c r="B7" s="93" t="s">
        <v>357</v>
      </c>
    </row>
    <row r="8" spans="1:2" ht="18.5" x14ac:dyDescent="0.45">
      <c r="A8" s="117" t="s">
        <v>307</v>
      </c>
      <c r="B8" s="101" t="s">
        <v>11</v>
      </c>
    </row>
    <row r="9" spans="1:2" ht="18.5" x14ac:dyDescent="0.45">
      <c r="A9" s="90" t="s">
        <v>83</v>
      </c>
      <c r="B9" s="95">
        <f>VLOOKUP(B8,'Reference Base Rate'!A3:C18,3,FALSE)</f>
        <v>12142.39</v>
      </c>
    </row>
    <row r="10" spans="1:2" ht="18.5" x14ac:dyDescent="0.45">
      <c r="A10" s="90" t="s">
        <v>310</v>
      </c>
      <c r="B10" s="96">
        <f>VLOOKUP(B8,'Reference Trends'!A3:C18,3,FALSE)</f>
        <v>1</v>
      </c>
    </row>
    <row r="11" spans="1:2" ht="39.65" customHeight="1" x14ac:dyDescent="0.45">
      <c r="A11" s="118" t="s">
        <v>463</v>
      </c>
      <c r="B11" s="97" t="s">
        <v>378</v>
      </c>
    </row>
    <row r="12" spans="1:2" ht="18.5" x14ac:dyDescent="0.45">
      <c r="A12" s="143" t="s">
        <v>347</v>
      </c>
      <c r="B12" s="98">
        <f>VLOOKUP(B11,'Reference GPCI'!D3:I116,6,FALSE)</f>
        <v>1.0603199999999999</v>
      </c>
    </row>
    <row r="13" spans="1:2" ht="18.5" x14ac:dyDescent="0.45">
      <c r="A13" s="117" t="s">
        <v>348</v>
      </c>
      <c r="B13" s="99">
        <v>0.02</v>
      </c>
    </row>
    <row r="14" spans="1:2" ht="18.5" x14ac:dyDescent="0.45">
      <c r="A14" s="117" t="s">
        <v>349</v>
      </c>
      <c r="B14" s="99">
        <v>0.11</v>
      </c>
    </row>
    <row r="15" spans="1:2" ht="19" thickBot="1" x14ac:dyDescent="0.5">
      <c r="A15" s="119" t="s">
        <v>350</v>
      </c>
      <c r="B15" s="100">
        <v>0.9</v>
      </c>
    </row>
    <row r="16" spans="1:2" ht="23.5" x14ac:dyDescent="0.55000000000000004">
      <c r="A16" s="223" t="s">
        <v>312</v>
      </c>
      <c r="B16" s="229"/>
    </row>
    <row r="17" spans="1:2" s="56" customFormat="1" ht="85" customHeight="1" thickBot="1" x14ac:dyDescent="0.5">
      <c r="A17" s="91" t="s">
        <v>345</v>
      </c>
      <c r="B17" s="92" t="s">
        <v>357</v>
      </c>
    </row>
    <row r="18" spans="1:2" ht="18.5" x14ac:dyDescent="0.45">
      <c r="A18" s="67" t="s">
        <v>84</v>
      </c>
      <c r="B18" s="120" t="s">
        <v>612</v>
      </c>
    </row>
    <row r="19" spans="1:2" ht="19" thickBot="1" x14ac:dyDescent="0.5">
      <c r="A19" s="121" t="str">
        <f>B8</f>
        <v>Lung Cancer</v>
      </c>
      <c r="B19" s="144">
        <f>'3. TC Episode Pay_Cancer Type'!B27</f>
        <v>13403.08840665611</v>
      </c>
    </row>
    <row r="20" spans="1:2" ht="23.5" x14ac:dyDescent="0.55000000000000004">
      <c r="A20" s="223" t="s">
        <v>648</v>
      </c>
      <c r="B20" s="229"/>
    </row>
    <row r="21" spans="1:2" ht="18.5" x14ac:dyDescent="0.45">
      <c r="A21" s="2" t="s">
        <v>13</v>
      </c>
      <c r="B21" s="149">
        <v>15654.935832651976</v>
      </c>
    </row>
    <row r="22" spans="1:2" ht="18.5" x14ac:dyDescent="0.45">
      <c r="A22" s="3" t="s">
        <v>10</v>
      </c>
      <c r="B22" s="150">
        <v>20086.376869728556</v>
      </c>
    </row>
    <row r="23" spans="1:2" ht="18.5" x14ac:dyDescent="0.45">
      <c r="A23" s="3"/>
      <c r="B23" s="151"/>
    </row>
    <row r="24" spans="1:2" ht="18.5" x14ac:dyDescent="0.45">
      <c r="A24" s="122"/>
      <c r="B24" s="149"/>
    </row>
    <row r="25" spans="1:2" ht="18.5" x14ac:dyDescent="0.45">
      <c r="A25" s="3"/>
      <c r="B25" s="151"/>
    </row>
    <row r="26" spans="1:2" ht="18.5" x14ac:dyDescent="0.45">
      <c r="A26" s="122"/>
      <c r="B26" s="151"/>
    </row>
    <row r="27" spans="1:2" ht="18.5" x14ac:dyDescent="0.45">
      <c r="A27" s="3"/>
      <c r="B27" s="150"/>
    </row>
    <row r="28" spans="1:2" ht="18.5" x14ac:dyDescent="0.45">
      <c r="A28" s="3"/>
      <c r="B28" s="149"/>
    </row>
    <row r="29" spans="1:2" ht="18.5" x14ac:dyDescent="0.45">
      <c r="A29" s="2"/>
      <c r="B29" s="149"/>
    </row>
    <row r="30" spans="1:2" ht="18.5" x14ac:dyDescent="0.45">
      <c r="A30" s="122"/>
      <c r="B30" s="149"/>
    </row>
    <row r="31" spans="1:2" ht="18.5" x14ac:dyDescent="0.45">
      <c r="A31" s="3"/>
      <c r="B31" s="149"/>
    </row>
    <row r="32" spans="1:2" ht="18.5" x14ac:dyDescent="0.45">
      <c r="A32" s="3"/>
      <c r="B32" s="149"/>
    </row>
    <row r="33" spans="1:2" ht="18.5" x14ac:dyDescent="0.45">
      <c r="A33" s="3"/>
      <c r="B33" s="149"/>
    </row>
    <row r="34" spans="1:2" ht="18.5" x14ac:dyDescent="0.45">
      <c r="A34" s="122"/>
      <c r="B34" s="150"/>
    </row>
    <row r="35" spans="1:2" ht="19" thickBot="1" x14ac:dyDescent="0.5">
      <c r="A35" s="123"/>
      <c r="B35" s="152"/>
    </row>
    <row r="36" spans="1:2" s="5" customFormat="1" ht="56.5" customHeight="1" x14ac:dyDescent="0.45">
      <c r="A36" s="226" t="s">
        <v>662</v>
      </c>
      <c r="B36" s="226"/>
    </row>
    <row r="37" spans="1:2" s="5" customFormat="1" ht="44.25" customHeight="1" x14ac:dyDescent="0.45">
      <c r="A37" s="228" t="s">
        <v>663</v>
      </c>
      <c r="B37" s="228"/>
    </row>
    <row r="38" spans="1:2" s="5" customFormat="1" ht="62.5" customHeight="1" x14ac:dyDescent="0.45">
      <c r="A38" s="227" t="s">
        <v>351</v>
      </c>
      <c r="B38" s="227"/>
    </row>
    <row r="39" spans="1:2" ht="95.25" customHeight="1" x14ac:dyDescent="0.45">
      <c r="A39" s="225" t="s">
        <v>651</v>
      </c>
      <c r="B39" s="225"/>
    </row>
    <row r="40" spans="1:2" ht="98.25" customHeight="1" x14ac:dyDescent="0.45">
      <c r="A40" s="225" t="s">
        <v>652</v>
      </c>
      <c r="B40" s="225"/>
    </row>
    <row r="41" spans="1:2" ht="15.5" x14ac:dyDescent="0.35">
      <c r="A41" s="125" t="s">
        <v>366</v>
      </c>
    </row>
    <row r="44" spans="1:2" x14ac:dyDescent="0.35">
      <c r="A44" s="17"/>
    </row>
    <row r="46" spans="1:2" x14ac:dyDescent="0.35">
      <c r="A46" s="17"/>
    </row>
    <row r="48" spans="1:2" ht="15.5" x14ac:dyDescent="0.35">
      <c r="A48" s="11"/>
    </row>
    <row r="49" spans="1:1" x14ac:dyDescent="0.35">
      <c r="A49" s="17"/>
    </row>
  </sheetData>
  <mergeCells count="9">
    <mergeCell ref="A40:B40"/>
    <mergeCell ref="A2:B2"/>
    <mergeCell ref="A6:B6"/>
    <mergeCell ref="A16:B16"/>
    <mergeCell ref="A38:B38"/>
    <mergeCell ref="A39:B39"/>
    <mergeCell ref="A20:B20"/>
    <mergeCell ref="A36:B36"/>
    <mergeCell ref="A37:B37"/>
  </mergeCells>
  <pageMargins left="0.7" right="0.7" top="0.75" bottom="0.75" header="0.3" footer="0.3"/>
  <pageSetup scale="80" orientation="landscape" r:id="rId1"/>
  <headerFooter>
    <oddFooter>&amp;C&amp;P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prompt="The tab &quot;Reference 21LOCCO&quot; maps State and County to Geographic Medicare Payment Locality. (To hide this message, press Esc.)" xr:uid="{DC1F9734-49A2-4740-9EBC-E84B9B4F51A4}">
          <x14:formula1>
            <xm:f>'Reference GPCI'!$D$4:$D$116</xm:f>
          </x14:formula1>
          <xm:sqref>B11</xm:sqref>
        </x14:dataValidation>
        <x14:dataValidation type="list" allowBlank="1" showInputMessage="1" showErrorMessage="1" prompt="To increase the size of the text in the dropdown list, use the Zoom (Magnifier) slider at the bottom right of your worksheet. (To hide this message, press Esc.)" xr:uid="{2A43FCC4-7971-49CA-91A0-B97CDDE0C537}">
          <x14:formula1>
            <xm:f>'Reference Base Rate'!$A$3:$A$18</xm:f>
          </x14:formula1>
          <xm:sqref>B8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70D16-8676-4576-9A95-593E78D427EC}">
  <dimension ref="A1:G410"/>
  <sheetViews>
    <sheetView zoomScale="80" zoomScaleNormal="80" workbookViewId="0">
      <selection activeCell="B34" sqref="B34"/>
    </sheetView>
  </sheetViews>
  <sheetFormatPr defaultRowHeight="14.5" x14ac:dyDescent="0.35"/>
  <cols>
    <col min="1" max="1" width="60.453125" style="7" customWidth="1"/>
    <col min="2" max="2" width="13.26953125" style="6" customWidth="1"/>
    <col min="3" max="3" width="121.7265625" customWidth="1"/>
    <col min="5" max="7" width="8.7265625" style="61"/>
  </cols>
  <sheetData>
    <row r="1" spans="1:3" s="61" customFormat="1" ht="15" thickBot="1" x14ac:dyDescent="0.4">
      <c r="A1" s="137" t="s">
        <v>657</v>
      </c>
      <c r="B1" s="52"/>
    </row>
    <row r="2" spans="1:3" ht="15.5" x14ac:dyDescent="0.35">
      <c r="A2" s="231" t="s">
        <v>352</v>
      </c>
      <c r="B2" s="232"/>
      <c r="C2" s="233"/>
    </row>
    <row r="3" spans="1:3" ht="15.5" x14ac:dyDescent="0.35">
      <c r="A3" s="102" t="str">
        <f>'2. PC Dashboard'!B8</f>
        <v>Lung Cancer</v>
      </c>
      <c r="B3" s="103"/>
      <c r="C3" s="104"/>
    </row>
    <row r="4" spans="1:3" ht="15.5" x14ac:dyDescent="0.35">
      <c r="A4" s="203" t="s">
        <v>654</v>
      </c>
      <c r="B4" s="204" t="s">
        <v>17</v>
      </c>
      <c r="C4" s="205" t="s">
        <v>18</v>
      </c>
    </row>
    <row r="5" spans="1:3" ht="15.5" x14ac:dyDescent="0.35">
      <c r="A5" s="194" t="s">
        <v>19</v>
      </c>
      <c r="B5" s="105">
        <f>'2. PC Dashboard'!B9</f>
        <v>2231.4</v>
      </c>
      <c r="C5" s="198" t="s">
        <v>314</v>
      </c>
    </row>
    <row r="6" spans="1:3" ht="15.5" x14ac:dyDescent="0.35">
      <c r="A6" s="195" t="s">
        <v>1</v>
      </c>
      <c r="B6" s="106">
        <f>'2. PC Dashboard'!B10</f>
        <v>1</v>
      </c>
      <c r="C6" s="198" t="s">
        <v>315</v>
      </c>
    </row>
    <row r="7" spans="1:3" ht="15.5" x14ac:dyDescent="0.35">
      <c r="A7" s="195" t="s">
        <v>331</v>
      </c>
      <c r="B7" s="107">
        <f>B5*B6</f>
        <v>2231.4</v>
      </c>
      <c r="C7" s="198" t="s">
        <v>333</v>
      </c>
    </row>
    <row r="8" spans="1:3" ht="15.5" x14ac:dyDescent="0.35">
      <c r="A8" s="195" t="s">
        <v>316</v>
      </c>
      <c r="B8" s="107">
        <f>B7/2</f>
        <v>1115.7</v>
      </c>
      <c r="C8" s="198" t="s">
        <v>332</v>
      </c>
    </row>
    <row r="9" spans="1:3" ht="15.5" x14ac:dyDescent="0.35">
      <c r="A9" s="195" t="s">
        <v>0</v>
      </c>
      <c r="B9" s="108">
        <f>'2. PC Dashboard'!B12</f>
        <v>1.03471</v>
      </c>
      <c r="C9" s="198" t="s">
        <v>21</v>
      </c>
    </row>
    <row r="10" spans="1:3" ht="15.5" x14ac:dyDescent="0.35">
      <c r="A10" s="195" t="s">
        <v>22</v>
      </c>
      <c r="B10" s="107">
        <f>B8*B9</f>
        <v>1154.4259470000002</v>
      </c>
      <c r="C10" s="198" t="s">
        <v>329</v>
      </c>
    </row>
    <row r="11" spans="1:3" ht="15.5" x14ac:dyDescent="0.35">
      <c r="A11" s="196" t="s">
        <v>317</v>
      </c>
      <c r="B11" s="109">
        <f>'2. PC Dashboard'!B13</f>
        <v>0.02</v>
      </c>
      <c r="C11" s="199" t="s">
        <v>23</v>
      </c>
    </row>
    <row r="12" spans="1:3" ht="15.5" x14ac:dyDescent="0.35">
      <c r="A12" s="196" t="s">
        <v>318</v>
      </c>
      <c r="B12" s="109">
        <f>'2. PC Dashboard'!B14</f>
        <v>0.14000000000000001</v>
      </c>
      <c r="C12" s="199" t="s">
        <v>330</v>
      </c>
    </row>
    <row r="13" spans="1:3" ht="15.5" x14ac:dyDescent="0.35">
      <c r="A13" s="195" t="s">
        <v>320</v>
      </c>
      <c r="B13" s="106">
        <f>'2. PC Dashboard'!B15</f>
        <v>0.9</v>
      </c>
      <c r="C13" s="198" t="s">
        <v>354</v>
      </c>
    </row>
    <row r="14" spans="1:3" ht="15.5" x14ac:dyDescent="0.35">
      <c r="A14" s="196" t="s">
        <v>24</v>
      </c>
      <c r="B14" s="110">
        <f>B11+(B12*B13)+1</f>
        <v>1.1459999999999999</v>
      </c>
      <c r="C14" s="199" t="s">
        <v>334</v>
      </c>
    </row>
    <row r="15" spans="1:3" ht="15.5" x14ac:dyDescent="0.35">
      <c r="A15" s="195" t="s">
        <v>25</v>
      </c>
      <c r="B15" s="107">
        <f>B14*B10</f>
        <v>1322.9721352620002</v>
      </c>
      <c r="C15" s="198" t="s">
        <v>326</v>
      </c>
    </row>
    <row r="16" spans="1:3" ht="15.5" x14ac:dyDescent="0.35">
      <c r="A16" s="197" t="s">
        <v>26</v>
      </c>
      <c r="B16" s="111">
        <f>0.035</f>
        <v>3.5000000000000003E-2</v>
      </c>
      <c r="C16" s="200"/>
    </row>
    <row r="17" spans="1:3" ht="15.5" x14ac:dyDescent="0.35">
      <c r="A17" s="197" t="s">
        <v>27</v>
      </c>
      <c r="B17" s="107">
        <f>(1-B16)*B15</f>
        <v>1276.6681105278301</v>
      </c>
      <c r="C17" s="200" t="s">
        <v>327</v>
      </c>
    </row>
    <row r="18" spans="1:3" ht="15.5" x14ac:dyDescent="0.35">
      <c r="A18" s="197" t="s">
        <v>28</v>
      </c>
      <c r="B18" s="108">
        <v>0.01</v>
      </c>
      <c r="C18" s="200"/>
    </row>
    <row r="19" spans="1:3" ht="15.5" x14ac:dyDescent="0.35">
      <c r="A19" s="197" t="s">
        <v>29</v>
      </c>
      <c r="B19" s="108">
        <v>0.02</v>
      </c>
      <c r="C19" s="201" t="s">
        <v>335</v>
      </c>
    </row>
    <row r="20" spans="1:3" ht="15.5" x14ac:dyDescent="0.35">
      <c r="A20" s="197" t="s">
        <v>31</v>
      </c>
      <c r="B20" s="108">
        <f>B18+B19</f>
        <v>0.03</v>
      </c>
      <c r="C20" s="200" t="s">
        <v>32</v>
      </c>
    </row>
    <row r="21" spans="1:3" ht="31" x14ac:dyDescent="0.35">
      <c r="A21" s="197" t="s">
        <v>322</v>
      </c>
      <c r="B21" s="107">
        <f>(1-B20)*B17</f>
        <v>1238.3680672119951</v>
      </c>
      <c r="C21" s="200" t="s">
        <v>323</v>
      </c>
    </row>
    <row r="22" spans="1:3" ht="15.5" x14ac:dyDescent="0.35">
      <c r="A22" s="197" t="s">
        <v>321</v>
      </c>
      <c r="B22" s="107">
        <f>B21*0.2</f>
        <v>247.67361344239904</v>
      </c>
      <c r="C22" s="200" t="s">
        <v>328</v>
      </c>
    </row>
    <row r="23" spans="1:3" ht="15.5" x14ac:dyDescent="0.35">
      <c r="A23" s="197" t="s">
        <v>33</v>
      </c>
      <c r="B23" s="107">
        <f>B21*0.8</f>
        <v>990.69445376959618</v>
      </c>
      <c r="C23" s="200" t="s">
        <v>324</v>
      </c>
    </row>
    <row r="24" spans="1:3" ht="46.5" x14ac:dyDescent="0.35">
      <c r="A24" s="197" t="s">
        <v>34</v>
      </c>
      <c r="B24" s="107">
        <f>B23*0.98</f>
        <v>970.88056469420428</v>
      </c>
      <c r="C24" s="202" t="s">
        <v>325</v>
      </c>
    </row>
    <row r="25" spans="1:3" ht="15.5" x14ac:dyDescent="0.35">
      <c r="A25" s="197" t="s">
        <v>35</v>
      </c>
      <c r="B25" s="107">
        <f>B24</f>
        <v>970.88056469420428</v>
      </c>
      <c r="C25" s="200" t="s">
        <v>36</v>
      </c>
    </row>
    <row r="26" spans="1:3" ht="15.5" x14ac:dyDescent="0.35">
      <c r="A26" s="197" t="s">
        <v>37</v>
      </c>
      <c r="B26" s="107">
        <f>B25</f>
        <v>970.88056469420428</v>
      </c>
      <c r="C26" s="200" t="s">
        <v>38</v>
      </c>
    </row>
    <row r="27" spans="1:3" ht="31.5" thickBot="1" x14ac:dyDescent="0.4">
      <c r="A27" s="206" t="s">
        <v>613</v>
      </c>
      <c r="B27" s="207">
        <f>B25+B26+(2*B22)</f>
        <v>2437.1083562732065</v>
      </c>
      <c r="C27" s="208" t="s">
        <v>356</v>
      </c>
    </row>
    <row r="28" spans="1:3" x14ac:dyDescent="0.35">
      <c r="A28" s="192" t="s">
        <v>616</v>
      </c>
      <c r="B28" s="52"/>
      <c r="C28" s="193"/>
    </row>
    <row r="29" spans="1:3" ht="15.5" x14ac:dyDescent="0.35">
      <c r="A29" s="178" t="s">
        <v>664</v>
      </c>
    </row>
    <row r="30" spans="1:3" ht="15.5" x14ac:dyDescent="0.35">
      <c r="A30" s="178" t="s">
        <v>615</v>
      </c>
    </row>
    <row r="31" spans="1:3" ht="15.5" x14ac:dyDescent="0.35">
      <c r="A31" s="125" t="s">
        <v>366</v>
      </c>
      <c r="B31" s="52"/>
    </row>
    <row r="32" spans="1:3" x14ac:dyDescent="0.35">
      <c r="B32" s="52"/>
    </row>
    <row r="33" spans="2:2" x14ac:dyDescent="0.35">
      <c r="B33" s="52"/>
    </row>
    <row r="34" spans="2:2" x14ac:dyDescent="0.35">
      <c r="B34" s="52"/>
    </row>
    <row r="35" spans="2:2" x14ac:dyDescent="0.35">
      <c r="B35" s="52"/>
    </row>
    <row r="36" spans="2:2" x14ac:dyDescent="0.35">
      <c r="B36" s="52"/>
    </row>
    <row r="37" spans="2:2" x14ac:dyDescent="0.35">
      <c r="B37" s="52"/>
    </row>
    <row r="38" spans="2:2" x14ac:dyDescent="0.35">
      <c r="B38" s="52"/>
    </row>
    <row r="39" spans="2:2" x14ac:dyDescent="0.35">
      <c r="B39" s="52"/>
    </row>
    <row r="40" spans="2:2" x14ac:dyDescent="0.35">
      <c r="B40" s="52"/>
    </row>
    <row r="41" spans="2:2" x14ac:dyDescent="0.35">
      <c r="B41" s="52"/>
    </row>
    <row r="42" spans="2:2" x14ac:dyDescent="0.35">
      <c r="B42" s="52"/>
    </row>
    <row r="43" spans="2:2" x14ac:dyDescent="0.35">
      <c r="B43" s="52"/>
    </row>
    <row r="44" spans="2:2" x14ac:dyDescent="0.35">
      <c r="B44" s="52"/>
    </row>
    <row r="45" spans="2:2" x14ac:dyDescent="0.35">
      <c r="B45" s="52"/>
    </row>
    <row r="46" spans="2:2" x14ac:dyDescent="0.35">
      <c r="B46" s="52"/>
    </row>
    <row r="47" spans="2:2" x14ac:dyDescent="0.35">
      <c r="B47" s="52"/>
    </row>
    <row r="48" spans="2:2" x14ac:dyDescent="0.35">
      <c r="B48" s="52"/>
    </row>
    <row r="49" spans="2:2" x14ac:dyDescent="0.35">
      <c r="B49" s="52"/>
    </row>
    <row r="50" spans="2:2" x14ac:dyDescent="0.35">
      <c r="B50" s="52"/>
    </row>
    <row r="51" spans="2:2" x14ac:dyDescent="0.35">
      <c r="B51" s="52"/>
    </row>
    <row r="52" spans="2:2" x14ac:dyDescent="0.35">
      <c r="B52" s="52"/>
    </row>
    <row r="53" spans="2:2" x14ac:dyDescent="0.35">
      <c r="B53" s="52"/>
    </row>
    <row r="54" spans="2:2" x14ac:dyDescent="0.35">
      <c r="B54" s="52"/>
    </row>
    <row r="55" spans="2:2" x14ac:dyDescent="0.35">
      <c r="B55" s="52"/>
    </row>
    <row r="56" spans="2:2" x14ac:dyDescent="0.35">
      <c r="B56" s="52"/>
    </row>
    <row r="57" spans="2:2" x14ac:dyDescent="0.35">
      <c r="B57" s="52"/>
    </row>
    <row r="58" spans="2:2" x14ac:dyDescent="0.35">
      <c r="B58" s="52"/>
    </row>
    <row r="59" spans="2:2" x14ac:dyDescent="0.35">
      <c r="B59" s="52"/>
    </row>
    <row r="60" spans="2:2" x14ac:dyDescent="0.35">
      <c r="B60" s="52"/>
    </row>
    <row r="61" spans="2:2" x14ac:dyDescent="0.35">
      <c r="B61" s="52"/>
    </row>
    <row r="62" spans="2:2" x14ac:dyDescent="0.35">
      <c r="B62" s="52"/>
    </row>
    <row r="63" spans="2:2" x14ac:dyDescent="0.35">
      <c r="B63" s="52"/>
    </row>
    <row r="64" spans="2:2" x14ac:dyDescent="0.35">
      <c r="B64" s="52"/>
    </row>
    <row r="65" spans="2:2" x14ac:dyDescent="0.35">
      <c r="B65" s="52"/>
    </row>
    <row r="66" spans="2:2" x14ac:dyDescent="0.35">
      <c r="B66" s="52"/>
    </row>
    <row r="67" spans="2:2" x14ac:dyDescent="0.35">
      <c r="B67" s="52"/>
    </row>
    <row r="68" spans="2:2" x14ac:dyDescent="0.35">
      <c r="B68" s="52"/>
    </row>
    <row r="69" spans="2:2" x14ac:dyDescent="0.35">
      <c r="B69" s="52"/>
    </row>
    <row r="70" spans="2:2" x14ac:dyDescent="0.35">
      <c r="B70" s="52"/>
    </row>
    <row r="71" spans="2:2" x14ac:dyDescent="0.35">
      <c r="B71" s="52"/>
    </row>
    <row r="72" spans="2:2" x14ac:dyDescent="0.35">
      <c r="B72" s="52"/>
    </row>
    <row r="73" spans="2:2" x14ac:dyDescent="0.35">
      <c r="B73" s="52"/>
    </row>
    <row r="74" spans="2:2" x14ac:dyDescent="0.35">
      <c r="B74" s="52"/>
    </row>
    <row r="75" spans="2:2" x14ac:dyDescent="0.35">
      <c r="B75" s="52"/>
    </row>
    <row r="76" spans="2:2" x14ac:dyDescent="0.35">
      <c r="B76" s="52"/>
    </row>
    <row r="77" spans="2:2" x14ac:dyDescent="0.35">
      <c r="B77" s="52"/>
    </row>
    <row r="78" spans="2:2" x14ac:dyDescent="0.35">
      <c r="B78" s="52"/>
    </row>
    <row r="79" spans="2:2" x14ac:dyDescent="0.35">
      <c r="B79" s="52"/>
    </row>
    <row r="80" spans="2:2" x14ac:dyDescent="0.35">
      <c r="B80" s="52"/>
    </row>
    <row r="81" spans="2:2" x14ac:dyDescent="0.35">
      <c r="B81" s="52"/>
    </row>
    <row r="82" spans="2:2" x14ac:dyDescent="0.35">
      <c r="B82" s="52"/>
    </row>
    <row r="83" spans="2:2" x14ac:dyDescent="0.35">
      <c r="B83" s="52"/>
    </row>
    <row r="84" spans="2:2" x14ac:dyDescent="0.35">
      <c r="B84" s="52"/>
    </row>
    <row r="85" spans="2:2" x14ac:dyDescent="0.35">
      <c r="B85" s="52"/>
    </row>
    <row r="86" spans="2:2" x14ac:dyDescent="0.35">
      <c r="B86" s="52"/>
    </row>
    <row r="87" spans="2:2" x14ac:dyDescent="0.35">
      <c r="B87" s="52"/>
    </row>
    <row r="88" spans="2:2" x14ac:dyDescent="0.35">
      <c r="B88" s="52"/>
    </row>
    <row r="89" spans="2:2" x14ac:dyDescent="0.35">
      <c r="B89" s="52"/>
    </row>
    <row r="90" spans="2:2" x14ac:dyDescent="0.35">
      <c r="B90" s="52"/>
    </row>
    <row r="91" spans="2:2" x14ac:dyDescent="0.35">
      <c r="B91" s="52"/>
    </row>
    <row r="92" spans="2:2" x14ac:dyDescent="0.35">
      <c r="B92" s="52"/>
    </row>
    <row r="93" spans="2:2" x14ac:dyDescent="0.35">
      <c r="B93" s="52"/>
    </row>
    <row r="94" spans="2:2" x14ac:dyDescent="0.35">
      <c r="B94" s="52"/>
    </row>
    <row r="95" spans="2:2" x14ac:dyDescent="0.35">
      <c r="B95" s="52"/>
    </row>
    <row r="96" spans="2:2" x14ac:dyDescent="0.35">
      <c r="B96" s="52"/>
    </row>
    <row r="97" spans="2:2" x14ac:dyDescent="0.35">
      <c r="B97" s="52"/>
    </row>
    <row r="98" spans="2:2" x14ac:dyDescent="0.35">
      <c r="B98" s="52"/>
    </row>
    <row r="99" spans="2:2" x14ac:dyDescent="0.35">
      <c r="B99" s="52"/>
    </row>
    <row r="100" spans="2:2" x14ac:dyDescent="0.35">
      <c r="B100" s="52"/>
    </row>
    <row r="101" spans="2:2" x14ac:dyDescent="0.35">
      <c r="B101" s="52"/>
    </row>
    <row r="102" spans="2:2" x14ac:dyDescent="0.35">
      <c r="B102" s="52"/>
    </row>
    <row r="103" spans="2:2" x14ac:dyDescent="0.35">
      <c r="B103" s="52"/>
    </row>
    <row r="104" spans="2:2" x14ac:dyDescent="0.35">
      <c r="B104" s="52"/>
    </row>
    <row r="105" spans="2:2" x14ac:dyDescent="0.35">
      <c r="B105" s="52"/>
    </row>
    <row r="106" spans="2:2" x14ac:dyDescent="0.35">
      <c r="B106" s="52"/>
    </row>
    <row r="107" spans="2:2" x14ac:dyDescent="0.35">
      <c r="B107" s="52"/>
    </row>
    <row r="108" spans="2:2" x14ac:dyDescent="0.35">
      <c r="B108" s="52"/>
    </row>
    <row r="109" spans="2:2" x14ac:dyDescent="0.35">
      <c r="B109" s="52"/>
    </row>
    <row r="110" spans="2:2" x14ac:dyDescent="0.35">
      <c r="B110" s="52"/>
    </row>
    <row r="111" spans="2:2" x14ac:dyDescent="0.35">
      <c r="B111" s="52"/>
    </row>
    <row r="112" spans="2:2" x14ac:dyDescent="0.35">
      <c r="B112" s="52"/>
    </row>
    <row r="113" spans="2:2" x14ac:dyDescent="0.35">
      <c r="B113" s="52"/>
    </row>
    <row r="114" spans="2:2" x14ac:dyDescent="0.35">
      <c r="B114" s="52"/>
    </row>
    <row r="115" spans="2:2" x14ac:dyDescent="0.35">
      <c r="B115" s="52"/>
    </row>
    <row r="116" spans="2:2" x14ac:dyDescent="0.35">
      <c r="B116" s="52"/>
    </row>
    <row r="117" spans="2:2" x14ac:dyDescent="0.35">
      <c r="B117" s="52"/>
    </row>
    <row r="118" spans="2:2" x14ac:dyDescent="0.35">
      <c r="B118" s="52"/>
    </row>
    <row r="119" spans="2:2" x14ac:dyDescent="0.35">
      <c r="B119" s="52"/>
    </row>
    <row r="120" spans="2:2" x14ac:dyDescent="0.35">
      <c r="B120" s="52"/>
    </row>
    <row r="121" spans="2:2" x14ac:dyDescent="0.35">
      <c r="B121" s="52"/>
    </row>
    <row r="122" spans="2:2" x14ac:dyDescent="0.35">
      <c r="B122" s="52"/>
    </row>
    <row r="123" spans="2:2" x14ac:dyDescent="0.35">
      <c r="B123" s="52"/>
    </row>
    <row r="124" spans="2:2" x14ac:dyDescent="0.35">
      <c r="B124" s="52"/>
    </row>
    <row r="125" spans="2:2" x14ac:dyDescent="0.35">
      <c r="B125" s="52"/>
    </row>
    <row r="126" spans="2:2" x14ac:dyDescent="0.35">
      <c r="B126" s="52"/>
    </row>
    <row r="127" spans="2:2" x14ac:dyDescent="0.35">
      <c r="B127" s="52"/>
    </row>
    <row r="128" spans="2:2" x14ac:dyDescent="0.35">
      <c r="B128" s="52"/>
    </row>
    <row r="129" spans="2:2" x14ac:dyDescent="0.35">
      <c r="B129" s="52"/>
    </row>
    <row r="130" spans="2:2" x14ac:dyDescent="0.35">
      <c r="B130" s="52"/>
    </row>
    <row r="131" spans="2:2" x14ac:dyDescent="0.35">
      <c r="B131" s="52"/>
    </row>
    <row r="132" spans="2:2" x14ac:dyDescent="0.35">
      <c r="B132" s="52"/>
    </row>
    <row r="133" spans="2:2" x14ac:dyDescent="0.35">
      <c r="B133" s="52"/>
    </row>
    <row r="134" spans="2:2" x14ac:dyDescent="0.35">
      <c r="B134" s="52"/>
    </row>
    <row r="135" spans="2:2" x14ac:dyDescent="0.35">
      <c r="B135" s="52"/>
    </row>
    <row r="136" spans="2:2" x14ac:dyDescent="0.35">
      <c r="B136" s="52"/>
    </row>
    <row r="137" spans="2:2" x14ac:dyDescent="0.35">
      <c r="B137" s="52"/>
    </row>
    <row r="138" spans="2:2" x14ac:dyDescent="0.35">
      <c r="B138" s="52"/>
    </row>
    <row r="139" spans="2:2" x14ac:dyDescent="0.35">
      <c r="B139" s="52"/>
    </row>
    <row r="140" spans="2:2" x14ac:dyDescent="0.35">
      <c r="B140" s="52"/>
    </row>
    <row r="141" spans="2:2" x14ac:dyDescent="0.35">
      <c r="B141" s="52"/>
    </row>
    <row r="142" spans="2:2" x14ac:dyDescent="0.35">
      <c r="B142" s="52"/>
    </row>
    <row r="143" spans="2:2" x14ac:dyDescent="0.35">
      <c r="B143" s="52"/>
    </row>
    <row r="144" spans="2:2" x14ac:dyDescent="0.35">
      <c r="B144" s="52"/>
    </row>
    <row r="145" spans="2:2" x14ac:dyDescent="0.35">
      <c r="B145" s="52"/>
    </row>
    <row r="146" spans="2:2" x14ac:dyDescent="0.35">
      <c r="B146" s="52"/>
    </row>
    <row r="147" spans="2:2" x14ac:dyDescent="0.35">
      <c r="B147" s="52"/>
    </row>
    <row r="148" spans="2:2" x14ac:dyDescent="0.35">
      <c r="B148" s="52"/>
    </row>
    <row r="149" spans="2:2" x14ac:dyDescent="0.35">
      <c r="B149" s="52"/>
    </row>
    <row r="150" spans="2:2" x14ac:dyDescent="0.35">
      <c r="B150" s="52"/>
    </row>
    <row r="151" spans="2:2" x14ac:dyDescent="0.35">
      <c r="B151" s="52"/>
    </row>
    <row r="152" spans="2:2" x14ac:dyDescent="0.35">
      <c r="B152" s="52"/>
    </row>
    <row r="153" spans="2:2" x14ac:dyDescent="0.35">
      <c r="B153" s="52"/>
    </row>
    <row r="154" spans="2:2" x14ac:dyDescent="0.35">
      <c r="B154" s="52"/>
    </row>
    <row r="155" spans="2:2" x14ac:dyDescent="0.35">
      <c r="B155" s="52"/>
    </row>
    <row r="156" spans="2:2" x14ac:dyDescent="0.35">
      <c r="B156" s="52"/>
    </row>
    <row r="157" spans="2:2" x14ac:dyDescent="0.35">
      <c r="B157" s="52"/>
    </row>
    <row r="158" spans="2:2" x14ac:dyDescent="0.35">
      <c r="B158" s="52"/>
    </row>
    <row r="159" spans="2:2" x14ac:dyDescent="0.35">
      <c r="B159" s="52"/>
    </row>
    <row r="160" spans="2:2" x14ac:dyDescent="0.35">
      <c r="B160" s="52"/>
    </row>
    <row r="161" spans="2:2" x14ac:dyDescent="0.35">
      <c r="B161" s="52"/>
    </row>
    <row r="162" spans="2:2" x14ac:dyDescent="0.35">
      <c r="B162" s="52"/>
    </row>
    <row r="163" spans="2:2" x14ac:dyDescent="0.35">
      <c r="B163" s="52"/>
    </row>
    <row r="164" spans="2:2" x14ac:dyDescent="0.35">
      <c r="B164" s="52"/>
    </row>
    <row r="165" spans="2:2" x14ac:dyDescent="0.35">
      <c r="B165" s="52"/>
    </row>
    <row r="166" spans="2:2" x14ac:dyDescent="0.35">
      <c r="B166" s="52"/>
    </row>
    <row r="167" spans="2:2" x14ac:dyDescent="0.35">
      <c r="B167" s="52"/>
    </row>
    <row r="168" spans="2:2" x14ac:dyDescent="0.35">
      <c r="B168" s="52"/>
    </row>
    <row r="169" spans="2:2" x14ac:dyDescent="0.35">
      <c r="B169" s="52"/>
    </row>
    <row r="170" spans="2:2" x14ac:dyDescent="0.35">
      <c r="B170" s="52"/>
    </row>
    <row r="171" spans="2:2" x14ac:dyDescent="0.35">
      <c r="B171" s="52"/>
    </row>
    <row r="172" spans="2:2" x14ac:dyDescent="0.35">
      <c r="B172" s="52"/>
    </row>
    <row r="173" spans="2:2" x14ac:dyDescent="0.35">
      <c r="B173" s="52"/>
    </row>
    <row r="174" spans="2:2" x14ac:dyDescent="0.35">
      <c r="B174" s="52"/>
    </row>
    <row r="175" spans="2:2" x14ac:dyDescent="0.35">
      <c r="B175" s="52"/>
    </row>
    <row r="176" spans="2:2" x14ac:dyDescent="0.35">
      <c r="B176" s="52"/>
    </row>
    <row r="177" spans="2:2" x14ac:dyDescent="0.35">
      <c r="B177" s="52"/>
    </row>
    <row r="178" spans="2:2" x14ac:dyDescent="0.35">
      <c r="B178" s="52"/>
    </row>
    <row r="179" spans="2:2" x14ac:dyDescent="0.35">
      <c r="B179" s="52"/>
    </row>
    <row r="180" spans="2:2" x14ac:dyDescent="0.35">
      <c r="B180" s="52"/>
    </row>
    <row r="181" spans="2:2" x14ac:dyDescent="0.35">
      <c r="B181" s="52"/>
    </row>
    <row r="182" spans="2:2" x14ac:dyDescent="0.35">
      <c r="B182" s="52"/>
    </row>
    <row r="183" spans="2:2" x14ac:dyDescent="0.35">
      <c r="B183" s="52"/>
    </row>
    <row r="184" spans="2:2" x14ac:dyDescent="0.35">
      <c r="B184" s="52"/>
    </row>
    <row r="185" spans="2:2" x14ac:dyDescent="0.35">
      <c r="B185" s="52"/>
    </row>
    <row r="186" spans="2:2" x14ac:dyDescent="0.35">
      <c r="B186" s="52"/>
    </row>
    <row r="187" spans="2:2" x14ac:dyDescent="0.35">
      <c r="B187" s="52"/>
    </row>
    <row r="188" spans="2:2" x14ac:dyDescent="0.35">
      <c r="B188" s="52"/>
    </row>
    <row r="189" spans="2:2" x14ac:dyDescent="0.35">
      <c r="B189" s="52"/>
    </row>
    <row r="190" spans="2:2" x14ac:dyDescent="0.35">
      <c r="B190" s="52"/>
    </row>
    <row r="191" spans="2:2" x14ac:dyDescent="0.35">
      <c r="B191" s="52"/>
    </row>
    <row r="192" spans="2:2" x14ac:dyDescent="0.35">
      <c r="B192" s="52"/>
    </row>
    <row r="193" spans="2:2" x14ac:dyDescent="0.35">
      <c r="B193" s="52"/>
    </row>
    <row r="194" spans="2:2" x14ac:dyDescent="0.35">
      <c r="B194" s="52"/>
    </row>
    <row r="195" spans="2:2" x14ac:dyDescent="0.35">
      <c r="B195" s="52"/>
    </row>
    <row r="196" spans="2:2" x14ac:dyDescent="0.35">
      <c r="B196" s="52"/>
    </row>
    <row r="197" spans="2:2" x14ac:dyDescent="0.35">
      <c r="B197" s="52"/>
    </row>
    <row r="198" spans="2:2" x14ac:dyDescent="0.35">
      <c r="B198" s="52"/>
    </row>
    <row r="199" spans="2:2" x14ac:dyDescent="0.35">
      <c r="B199" s="52"/>
    </row>
    <row r="200" spans="2:2" x14ac:dyDescent="0.35">
      <c r="B200" s="52"/>
    </row>
    <row r="201" spans="2:2" x14ac:dyDescent="0.35">
      <c r="B201" s="52"/>
    </row>
    <row r="202" spans="2:2" x14ac:dyDescent="0.35">
      <c r="B202" s="52"/>
    </row>
    <row r="203" spans="2:2" x14ac:dyDescent="0.35">
      <c r="B203" s="52"/>
    </row>
    <row r="204" spans="2:2" x14ac:dyDescent="0.35">
      <c r="B204" s="52"/>
    </row>
    <row r="205" spans="2:2" x14ac:dyDescent="0.35">
      <c r="B205" s="52"/>
    </row>
    <row r="206" spans="2:2" x14ac:dyDescent="0.35">
      <c r="B206" s="52"/>
    </row>
    <row r="207" spans="2:2" x14ac:dyDescent="0.35">
      <c r="B207" s="52"/>
    </row>
    <row r="208" spans="2:2" x14ac:dyDescent="0.35">
      <c r="B208" s="52"/>
    </row>
    <row r="209" spans="2:2" x14ac:dyDescent="0.35">
      <c r="B209" s="52"/>
    </row>
    <row r="210" spans="2:2" x14ac:dyDescent="0.35">
      <c r="B210" s="52"/>
    </row>
    <row r="211" spans="2:2" x14ac:dyDescent="0.35">
      <c r="B211" s="52"/>
    </row>
    <row r="212" spans="2:2" x14ac:dyDescent="0.35">
      <c r="B212" s="52"/>
    </row>
    <row r="213" spans="2:2" x14ac:dyDescent="0.35">
      <c r="B213" s="52"/>
    </row>
    <row r="214" spans="2:2" x14ac:dyDescent="0.35">
      <c r="B214" s="52"/>
    </row>
    <row r="215" spans="2:2" x14ac:dyDescent="0.35">
      <c r="B215" s="52"/>
    </row>
    <row r="216" spans="2:2" x14ac:dyDescent="0.35">
      <c r="B216" s="52"/>
    </row>
    <row r="217" spans="2:2" x14ac:dyDescent="0.35">
      <c r="B217" s="52"/>
    </row>
    <row r="218" spans="2:2" x14ac:dyDescent="0.35">
      <c r="B218" s="52"/>
    </row>
    <row r="219" spans="2:2" x14ac:dyDescent="0.35">
      <c r="B219" s="52"/>
    </row>
    <row r="220" spans="2:2" x14ac:dyDescent="0.35">
      <c r="B220" s="52"/>
    </row>
    <row r="221" spans="2:2" x14ac:dyDescent="0.35">
      <c r="B221" s="52"/>
    </row>
    <row r="222" spans="2:2" x14ac:dyDescent="0.35">
      <c r="B222" s="52"/>
    </row>
    <row r="223" spans="2:2" x14ac:dyDescent="0.35">
      <c r="B223" s="52"/>
    </row>
    <row r="224" spans="2:2" x14ac:dyDescent="0.35">
      <c r="B224" s="52"/>
    </row>
    <row r="225" spans="2:2" x14ac:dyDescent="0.35">
      <c r="B225" s="52"/>
    </row>
    <row r="226" spans="2:2" x14ac:dyDescent="0.35">
      <c r="B226" s="52"/>
    </row>
    <row r="227" spans="2:2" x14ac:dyDescent="0.35">
      <c r="B227" s="52"/>
    </row>
    <row r="228" spans="2:2" x14ac:dyDescent="0.35">
      <c r="B228" s="52"/>
    </row>
    <row r="229" spans="2:2" x14ac:dyDescent="0.35">
      <c r="B229" s="52"/>
    </row>
    <row r="230" spans="2:2" x14ac:dyDescent="0.35">
      <c r="B230" s="52"/>
    </row>
    <row r="231" spans="2:2" x14ac:dyDescent="0.35">
      <c r="B231" s="52"/>
    </row>
    <row r="232" spans="2:2" x14ac:dyDescent="0.35">
      <c r="B232" s="52"/>
    </row>
    <row r="233" spans="2:2" x14ac:dyDescent="0.35">
      <c r="B233" s="52"/>
    </row>
    <row r="234" spans="2:2" x14ac:dyDescent="0.35">
      <c r="B234" s="52"/>
    </row>
    <row r="235" spans="2:2" x14ac:dyDescent="0.35">
      <c r="B235" s="52"/>
    </row>
    <row r="236" spans="2:2" x14ac:dyDescent="0.35">
      <c r="B236" s="52"/>
    </row>
    <row r="237" spans="2:2" x14ac:dyDescent="0.35">
      <c r="B237" s="52"/>
    </row>
    <row r="238" spans="2:2" x14ac:dyDescent="0.35">
      <c r="B238" s="52"/>
    </row>
    <row r="239" spans="2:2" x14ac:dyDescent="0.35">
      <c r="B239" s="52"/>
    </row>
    <row r="240" spans="2:2" x14ac:dyDescent="0.35">
      <c r="B240" s="52"/>
    </row>
    <row r="241" spans="2:2" x14ac:dyDescent="0.35">
      <c r="B241" s="52"/>
    </row>
    <row r="242" spans="2:2" x14ac:dyDescent="0.35">
      <c r="B242" s="52"/>
    </row>
    <row r="243" spans="2:2" x14ac:dyDescent="0.35">
      <c r="B243" s="52"/>
    </row>
    <row r="244" spans="2:2" x14ac:dyDescent="0.35">
      <c r="B244" s="52"/>
    </row>
    <row r="245" spans="2:2" x14ac:dyDescent="0.35">
      <c r="B245" s="52"/>
    </row>
    <row r="246" spans="2:2" x14ac:dyDescent="0.35">
      <c r="B246" s="52"/>
    </row>
    <row r="247" spans="2:2" x14ac:dyDescent="0.35">
      <c r="B247" s="52"/>
    </row>
    <row r="248" spans="2:2" x14ac:dyDescent="0.35">
      <c r="B248" s="52"/>
    </row>
    <row r="249" spans="2:2" x14ac:dyDescent="0.35">
      <c r="B249" s="52"/>
    </row>
    <row r="250" spans="2:2" x14ac:dyDescent="0.35">
      <c r="B250" s="52"/>
    </row>
    <row r="251" spans="2:2" x14ac:dyDescent="0.35">
      <c r="B251" s="52"/>
    </row>
    <row r="252" spans="2:2" x14ac:dyDescent="0.35">
      <c r="B252" s="52"/>
    </row>
    <row r="253" spans="2:2" x14ac:dyDescent="0.35">
      <c r="B253" s="52"/>
    </row>
    <row r="254" spans="2:2" x14ac:dyDescent="0.35">
      <c r="B254" s="52"/>
    </row>
    <row r="255" spans="2:2" x14ac:dyDescent="0.35">
      <c r="B255" s="52"/>
    </row>
    <row r="256" spans="2:2" x14ac:dyDescent="0.35">
      <c r="B256" s="52"/>
    </row>
    <row r="257" spans="2:2" x14ac:dyDescent="0.35">
      <c r="B257" s="52"/>
    </row>
    <row r="258" spans="2:2" x14ac:dyDescent="0.35">
      <c r="B258" s="52"/>
    </row>
    <row r="259" spans="2:2" x14ac:dyDescent="0.35">
      <c r="B259" s="52"/>
    </row>
    <row r="260" spans="2:2" x14ac:dyDescent="0.35">
      <c r="B260" s="52"/>
    </row>
    <row r="261" spans="2:2" x14ac:dyDescent="0.35">
      <c r="B261" s="52"/>
    </row>
    <row r="262" spans="2:2" x14ac:dyDescent="0.35">
      <c r="B262" s="52"/>
    </row>
    <row r="263" spans="2:2" x14ac:dyDescent="0.35">
      <c r="B263" s="52"/>
    </row>
    <row r="264" spans="2:2" x14ac:dyDescent="0.35">
      <c r="B264" s="52"/>
    </row>
    <row r="265" spans="2:2" x14ac:dyDescent="0.35">
      <c r="B265" s="52"/>
    </row>
    <row r="266" spans="2:2" x14ac:dyDescent="0.35">
      <c r="B266" s="52"/>
    </row>
    <row r="267" spans="2:2" x14ac:dyDescent="0.35">
      <c r="B267" s="52"/>
    </row>
    <row r="268" spans="2:2" x14ac:dyDescent="0.35">
      <c r="B268" s="52"/>
    </row>
    <row r="269" spans="2:2" x14ac:dyDescent="0.35">
      <c r="B269" s="52"/>
    </row>
    <row r="270" spans="2:2" x14ac:dyDescent="0.35">
      <c r="B270" s="52"/>
    </row>
    <row r="271" spans="2:2" x14ac:dyDescent="0.35">
      <c r="B271" s="52"/>
    </row>
    <row r="272" spans="2:2" x14ac:dyDescent="0.35">
      <c r="B272" s="52"/>
    </row>
    <row r="273" spans="2:2" x14ac:dyDescent="0.35">
      <c r="B273" s="52"/>
    </row>
    <row r="274" spans="2:2" x14ac:dyDescent="0.35">
      <c r="B274" s="52"/>
    </row>
    <row r="275" spans="2:2" x14ac:dyDescent="0.35">
      <c r="B275" s="52"/>
    </row>
    <row r="276" spans="2:2" x14ac:dyDescent="0.35">
      <c r="B276" s="52"/>
    </row>
    <row r="277" spans="2:2" x14ac:dyDescent="0.35">
      <c r="B277" s="52"/>
    </row>
    <row r="278" spans="2:2" x14ac:dyDescent="0.35">
      <c r="B278" s="52"/>
    </row>
    <row r="279" spans="2:2" x14ac:dyDescent="0.35">
      <c r="B279" s="52"/>
    </row>
    <row r="280" spans="2:2" x14ac:dyDescent="0.35">
      <c r="B280" s="52"/>
    </row>
    <row r="281" spans="2:2" x14ac:dyDescent="0.35">
      <c r="B281" s="52"/>
    </row>
    <row r="282" spans="2:2" x14ac:dyDescent="0.35">
      <c r="B282" s="52"/>
    </row>
    <row r="283" spans="2:2" x14ac:dyDescent="0.35">
      <c r="B283" s="52"/>
    </row>
    <row r="284" spans="2:2" x14ac:dyDescent="0.35">
      <c r="B284" s="52"/>
    </row>
    <row r="285" spans="2:2" x14ac:dyDescent="0.35">
      <c r="B285" s="52"/>
    </row>
    <row r="286" spans="2:2" x14ac:dyDescent="0.35">
      <c r="B286" s="52"/>
    </row>
    <row r="287" spans="2:2" x14ac:dyDescent="0.35">
      <c r="B287" s="52"/>
    </row>
    <row r="288" spans="2:2" x14ac:dyDescent="0.35">
      <c r="B288" s="52"/>
    </row>
    <row r="289" spans="2:2" x14ac:dyDescent="0.35">
      <c r="B289" s="52"/>
    </row>
    <row r="290" spans="2:2" x14ac:dyDescent="0.35">
      <c r="B290" s="52"/>
    </row>
    <row r="291" spans="2:2" x14ac:dyDescent="0.35">
      <c r="B291" s="52"/>
    </row>
    <row r="292" spans="2:2" x14ac:dyDescent="0.35">
      <c r="B292" s="52"/>
    </row>
    <row r="293" spans="2:2" x14ac:dyDescent="0.35">
      <c r="B293" s="52"/>
    </row>
    <row r="294" spans="2:2" x14ac:dyDescent="0.35">
      <c r="B294" s="52"/>
    </row>
    <row r="295" spans="2:2" x14ac:dyDescent="0.35">
      <c r="B295" s="52"/>
    </row>
    <row r="296" spans="2:2" x14ac:dyDescent="0.35">
      <c r="B296" s="52"/>
    </row>
    <row r="297" spans="2:2" x14ac:dyDescent="0.35">
      <c r="B297" s="52"/>
    </row>
    <row r="298" spans="2:2" x14ac:dyDescent="0.35">
      <c r="B298" s="52"/>
    </row>
    <row r="299" spans="2:2" x14ac:dyDescent="0.35">
      <c r="B299" s="52"/>
    </row>
    <row r="300" spans="2:2" x14ac:dyDescent="0.35">
      <c r="B300" s="52"/>
    </row>
    <row r="301" spans="2:2" x14ac:dyDescent="0.35">
      <c r="B301" s="52"/>
    </row>
    <row r="302" spans="2:2" x14ac:dyDescent="0.35">
      <c r="B302" s="52"/>
    </row>
    <row r="303" spans="2:2" x14ac:dyDescent="0.35">
      <c r="B303" s="52"/>
    </row>
    <row r="304" spans="2:2" x14ac:dyDescent="0.35">
      <c r="B304" s="52"/>
    </row>
    <row r="305" spans="2:2" x14ac:dyDescent="0.35">
      <c r="B305" s="52"/>
    </row>
    <row r="306" spans="2:2" x14ac:dyDescent="0.35">
      <c r="B306" s="52"/>
    </row>
    <row r="307" spans="2:2" x14ac:dyDescent="0.35">
      <c r="B307" s="52"/>
    </row>
    <row r="308" spans="2:2" x14ac:dyDescent="0.35">
      <c r="B308" s="52"/>
    </row>
    <row r="309" spans="2:2" x14ac:dyDescent="0.35">
      <c r="B309" s="52"/>
    </row>
    <row r="310" spans="2:2" x14ac:dyDescent="0.35">
      <c r="B310" s="52"/>
    </row>
    <row r="311" spans="2:2" x14ac:dyDescent="0.35">
      <c r="B311" s="52"/>
    </row>
    <row r="312" spans="2:2" x14ac:dyDescent="0.35">
      <c r="B312" s="52"/>
    </row>
    <row r="313" spans="2:2" x14ac:dyDescent="0.35">
      <c r="B313" s="52"/>
    </row>
    <row r="314" spans="2:2" x14ac:dyDescent="0.35">
      <c r="B314" s="52"/>
    </row>
    <row r="315" spans="2:2" x14ac:dyDescent="0.35">
      <c r="B315" s="52"/>
    </row>
    <row r="316" spans="2:2" x14ac:dyDescent="0.35">
      <c r="B316" s="52"/>
    </row>
    <row r="317" spans="2:2" x14ac:dyDescent="0.35">
      <c r="B317" s="52"/>
    </row>
    <row r="318" spans="2:2" x14ac:dyDescent="0.35">
      <c r="B318" s="52"/>
    </row>
    <row r="319" spans="2:2" x14ac:dyDescent="0.35">
      <c r="B319" s="52"/>
    </row>
    <row r="320" spans="2:2" x14ac:dyDescent="0.35">
      <c r="B320" s="52"/>
    </row>
    <row r="321" spans="2:2" x14ac:dyDescent="0.35">
      <c r="B321" s="52"/>
    </row>
    <row r="322" spans="2:2" x14ac:dyDescent="0.35">
      <c r="B322" s="52"/>
    </row>
    <row r="323" spans="2:2" x14ac:dyDescent="0.35">
      <c r="B323" s="52"/>
    </row>
    <row r="324" spans="2:2" x14ac:dyDescent="0.35">
      <c r="B324" s="52"/>
    </row>
    <row r="325" spans="2:2" x14ac:dyDescent="0.35">
      <c r="B325" s="52"/>
    </row>
    <row r="326" spans="2:2" x14ac:dyDescent="0.35">
      <c r="B326" s="52"/>
    </row>
    <row r="327" spans="2:2" x14ac:dyDescent="0.35">
      <c r="B327" s="52"/>
    </row>
    <row r="328" spans="2:2" x14ac:dyDescent="0.35">
      <c r="B328" s="52"/>
    </row>
    <row r="329" spans="2:2" x14ac:dyDescent="0.35">
      <c r="B329" s="52"/>
    </row>
    <row r="330" spans="2:2" x14ac:dyDescent="0.35">
      <c r="B330" s="52"/>
    </row>
    <row r="331" spans="2:2" x14ac:dyDescent="0.35">
      <c r="B331" s="52"/>
    </row>
    <row r="332" spans="2:2" x14ac:dyDescent="0.35">
      <c r="B332" s="52"/>
    </row>
    <row r="333" spans="2:2" x14ac:dyDescent="0.35">
      <c r="B333" s="52"/>
    </row>
    <row r="334" spans="2:2" x14ac:dyDescent="0.35">
      <c r="B334" s="52"/>
    </row>
    <row r="335" spans="2:2" x14ac:dyDescent="0.35">
      <c r="B335" s="52"/>
    </row>
    <row r="336" spans="2:2" x14ac:dyDescent="0.35">
      <c r="B336" s="52"/>
    </row>
    <row r="337" spans="2:2" x14ac:dyDescent="0.35">
      <c r="B337" s="52"/>
    </row>
    <row r="338" spans="2:2" x14ac:dyDescent="0.35">
      <c r="B338" s="52"/>
    </row>
    <row r="339" spans="2:2" x14ac:dyDescent="0.35">
      <c r="B339" s="52"/>
    </row>
    <row r="340" spans="2:2" x14ac:dyDescent="0.35">
      <c r="B340" s="52"/>
    </row>
    <row r="341" spans="2:2" x14ac:dyDescent="0.35">
      <c r="B341" s="52"/>
    </row>
    <row r="342" spans="2:2" x14ac:dyDescent="0.35">
      <c r="B342" s="52"/>
    </row>
    <row r="343" spans="2:2" x14ac:dyDescent="0.35">
      <c r="B343" s="52"/>
    </row>
    <row r="344" spans="2:2" x14ac:dyDescent="0.35">
      <c r="B344" s="52"/>
    </row>
    <row r="345" spans="2:2" x14ac:dyDescent="0.35">
      <c r="B345" s="52"/>
    </row>
    <row r="346" spans="2:2" x14ac:dyDescent="0.35">
      <c r="B346" s="52"/>
    </row>
    <row r="347" spans="2:2" x14ac:dyDescent="0.35">
      <c r="B347" s="52"/>
    </row>
    <row r="348" spans="2:2" x14ac:dyDescent="0.35">
      <c r="B348" s="52"/>
    </row>
    <row r="349" spans="2:2" x14ac:dyDescent="0.35">
      <c r="B349" s="52"/>
    </row>
    <row r="350" spans="2:2" x14ac:dyDescent="0.35">
      <c r="B350" s="52"/>
    </row>
    <row r="351" spans="2:2" x14ac:dyDescent="0.35">
      <c r="B351" s="52"/>
    </row>
    <row r="352" spans="2:2" x14ac:dyDescent="0.35">
      <c r="B352" s="52"/>
    </row>
    <row r="353" spans="2:2" x14ac:dyDescent="0.35">
      <c r="B353" s="52"/>
    </row>
    <row r="354" spans="2:2" x14ac:dyDescent="0.35">
      <c r="B354" s="52"/>
    </row>
    <row r="355" spans="2:2" x14ac:dyDescent="0.35">
      <c r="B355" s="52"/>
    </row>
    <row r="356" spans="2:2" x14ac:dyDescent="0.35">
      <c r="B356" s="52"/>
    </row>
    <row r="357" spans="2:2" x14ac:dyDescent="0.35">
      <c r="B357" s="52"/>
    </row>
    <row r="358" spans="2:2" x14ac:dyDescent="0.35">
      <c r="B358" s="52"/>
    </row>
    <row r="359" spans="2:2" x14ac:dyDescent="0.35">
      <c r="B359" s="52"/>
    </row>
    <row r="360" spans="2:2" x14ac:dyDescent="0.35">
      <c r="B360" s="52"/>
    </row>
    <row r="361" spans="2:2" x14ac:dyDescent="0.35">
      <c r="B361" s="52"/>
    </row>
    <row r="362" spans="2:2" x14ac:dyDescent="0.35">
      <c r="B362" s="52"/>
    </row>
    <row r="363" spans="2:2" x14ac:dyDescent="0.35">
      <c r="B363" s="52"/>
    </row>
    <row r="364" spans="2:2" x14ac:dyDescent="0.35">
      <c r="B364" s="52"/>
    </row>
    <row r="365" spans="2:2" x14ac:dyDescent="0.35">
      <c r="B365" s="52"/>
    </row>
    <row r="366" spans="2:2" x14ac:dyDescent="0.35">
      <c r="B366" s="52"/>
    </row>
    <row r="367" spans="2:2" x14ac:dyDescent="0.35">
      <c r="B367" s="52"/>
    </row>
    <row r="368" spans="2:2" x14ac:dyDescent="0.35">
      <c r="B368" s="52"/>
    </row>
    <row r="369" spans="2:2" x14ac:dyDescent="0.35">
      <c r="B369" s="52"/>
    </row>
    <row r="370" spans="2:2" x14ac:dyDescent="0.35">
      <c r="B370" s="52"/>
    </row>
    <row r="371" spans="2:2" x14ac:dyDescent="0.35">
      <c r="B371" s="52"/>
    </row>
    <row r="372" spans="2:2" x14ac:dyDescent="0.35">
      <c r="B372" s="52"/>
    </row>
    <row r="373" spans="2:2" x14ac:dyDescent="0.35">
      <c r="B373" s="52"/>
    </row>
    <row r="374" spans="2:2" x14ac:dyDescent="0.35">
      <c r="B374" s="52"/>
    </row>
    <row r="375" spans="2:2" x14ac:dyDescent="0.35">
      <c r="B375" s="52"/>
    </row>
    <row r="376" spans="2:2" x14ac:dyDescent="0.35">
      <c r="B376" s="52"/>
    </row>
    <row r="377" spans="2:2" x14ac:dyDescent="0.35">
      <c r="B377" s="52"/>
    </row>
    <row r="378" spans="2:2" x14ac:dyDescent="0.35">
      <c r="B378" s="52"/>
    </row>
    <row r="379" spans="2:2" x14ac:dyDescent="0.35">
      <c r="B379" s="52"/>
    </row>
    <row r="380" spans="2:2" x14ac:dyDescent="0.35">
      <c r="B380" s="52"/>
    </row>
    <row r="381" spans="2:2" x14ac:dyDescent="0.35">
      <c r="B381" s="52"/>
    </row>
    <row r="382" spans="2:2" x14ac:dyDescent="0.35">
      <c r="B382" s="52"/>
    </row>
    <row r="383" spans="2:2" x14ac:dyDescent="0.35">
      <c r="B383" s="52"/>
    </row>
    <row r="384" spans="2:2" x14ac:dyDescent="0.35">
      <c r="B384" s="52"/>
    </row>
    <row r="385" spans="2:2" x14ac:dyDescent="0.35">
      <c r="B385" s="52"/>
    </row>
    <row r="386" spans="2:2" x14ac:dyDescent="0.35">
      <c r="B386" s="52"/>
    </row>
    <row r="387" spans="2:2" x14ac:dyDescent="0.35">
      <c r="B387" s="52"/>
    </row>
    <row r="388" spans="2:2" x14ac:dyDescent="0.35">
      <c r="B388" s="52"/>
    </row>
    <row r="389" spans="2:2" x14ac:dyDescent="0.35">
      <c r="B389" s="52"/>
    </row>
    <row r="390" spans="2:2" x14ac:dyDescent="0.35">
      <c r="B390" s="52"/>
    </row>
    <row r="391" spans="2:2" x14ac:dyDescent="0.35">
      <c r="B391" s="52"/>
    </row>
    <row r="392" spans="2:2" x14ac:dyDescent="0.35">
      <c r="B392" s="52"/>
    </row>
    <row r="393" spans="2:2" x14ac:dyDescent="0.35">
      <c r="B393" s="52"/>
    </row>
    <row r="394" spans="2:2" x14ac:dyDescent="0.35">
      <c r="B394" s="52"/>
    </row>
    <row r="395" spans="2:2" x14ac:dyDescent="0.35">
      <c r="B395" s="52"/>
    </row>
    <row r="396" spans="2:2" x14ac:dyDescent="0.35">
      <c r="B396" s="52"/>
    </row>
    <row r="397" spans="2:2" x14ac:dyDescent="0.35">
      <c r="B397" s="52"/>
    </row>
    <row r="398" spans="2:2" x14ac:dyDescent="0.35">
      <c r="B398" s="52"/>
    </row>
    <row r="399" spans="2:2" x14ac:dyDescent="0.35">
      <c r="B399" s="52"/>
    </row>
    <row r="400" spans="2:2" x14ac:dyDescent="0.35">
      <c r="B400" s="52"/>
    </row>
    <row r="401" spans="2:2" x14ac:dyDescent="0.35">
      <c r="B401" s="52"/>
    </row>
    <row r="402" spans="2:2" x14ac:dyDescent="0.35">
      <c r="B402" s="52"/>
    </row>
    <row r="403" spans="2:2" x14ac:dyDescent="0.35">
      <c r="B403" s="52"/>
    </row>
    <row r="404" spans="2:2" x14ac:dyDescent="0.35">
      <c r="B404" s="52"/>
    </row>
    <row r="405" spans="2:2" x14ac:dyDescent="0.35">
      <c r="B405" s="52"/>
    </row>
    <row r="406" spans="2:2" x14ac:dyDescent="0.35">
      <c r="B406" s="52"/>
    </row>
    <row r="407" spans="2:2" x14ac:dyDescent="0.35">
      <c r="B407" s="52"/>
    </row>
    <row r="408" spans="2:2" x14ac:dyDescent="0.35">
      <c r="B408" s="52"/>
    </row>
    <row r="409" spans="2:2" x14ac:dyDescent="0.35">
      <c r="B409" s="52"/>
    </row>
    <row r="410" spans="2:2" x14ac:dyDescent="0.35">
      <c r="B410" s="52"/>
    </row>
  </sheetData>
  <mergeCells count="1">
    <mergeCell ref="A2:C2"/>
  </mergeCells>
  <pageMargins left="0.7" right="0.7" top="0.75" bottom="0.75" header="0.3" footer="0.3"/>
  <pageSetup scale="60" orientation="landscape" r:id="rId1"/>
  <headerFooter>
    <oddFooter>&amp;C&amp;P</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46E79-999B-4A1C-83AD-F5BE5F73A01B}">
  <dimension ref="A1:C300"/>
  <sheetViews>
    <sheetView topLeftCell="A12" zoomScale="80" zoomScaleNormal="80" workbookViewId="0">
      <selection activeCell="C30" sqref="C30"/>
    </sheetView>
  </sheetViews>
  <sheetFormatPr defaultColWidth="8.7265625" defaultRowHeight="14.5" x14ac:dyDescent="0.35"/>
  <cols>
    <col min="1" max="1" width="61.453125" style="7" customWidth="1"/>
    <col min="2" max="2" width="14.26953125" style="6" customWidth="1"/>
    <col min="3" max="3" width="121" style="61" customWidth="1"/>
    <col min="4" max="16384" width="8.7265625" style="61"/>
  </cols>
  <sheetData>
    <row r="1" spans="1:3" ht="15" thickBot="1" x14ac:dyDescent="0.4">
      <c r="A1" s="137" t="s">
        <v>657</v>
      </c>
      <c r="B1" s="52"/>
    </row>
    <row r="2" spans="1:3" ht="15.5" x14ac:dyDescent="0.35">
      <c r="A2" s="231" t="s">
        <v>353</v>
      </c>
      <c r="B2" s="232"/>
      <c r="C2" s="233"/>
    </row>
    <row r="3" spans="1:3" ht="15.5" x14ac:dyDescent="0.35">
      <c r="A3" s="102" t="str">
        <f>'2. TC Dashboard'!B8</f>
        <v>Lung Cancer</v>
      </c>
      <c r="B3" s="103"/>
      <c r="C3" s="103"/>
    </row>
    <row r="4" spans="1:3" ht="15.5" x14ac:dyDescent="0.35">
      <c r="A4" s="203" t="s">
        <v>654</v>
      </c>
      <c r="B4" s="204" t="s">
        <v>17</v>
      </c>
      <c r="C4" s="205" t="s">
        <v>18</v>
      </c>
    </row>
    <row r="5" spans="1:3" ht="15.5" x14ac:dyDescent="0.35">
      <c r="A5" s="194" t="s">
        <v>19</v>
      </c>
      <c r="B5" s="105">
        <f>'2. TC Dashboard'!B9</f>
        <v>12142.39</v>
      </c>
      <c r="C5" s="198" t="s">
        <v>20</v>
      </c>
    </row>
    <row r="6" spans="1:3" ht="15.5" x14ac:dyDescent="0.35">
      <c r="A6" s="195" t="s">
        <v>1</v>
      </c>
      <c r="B6" s="106">
        <f>'2. TC Dashboard'!B10</f>
        <v>1</v>
      </c>
      <c r="C6" s="198" t="s">
        <v>315</v>
      </c>
    </row>
    <row r="7" spans="1:3" ht="15.5" x14ac:dyDescent="0.35">
      <c r="A7" s="195" t="s">
        <v>331</v>
      </c>
      <c r="B7" s="107">
        <f>B5*B6</f>
        <v>12142.39</v>
      </c>
      <c r="C7" s="198" t="s">
        <v>333</v>
      </c>
    </row>
    <row r="8" spans="1:3" ht="15.5" x14ac:dyDescent="0.35">
      <c r="A8" s="195" t="s">
        <v>316</v>
      </c>
      <c r="B8" s="107">
        <f>B7/2</f>
        <v>6071.1949999999997</v>
      </c>
      <c r="C8" s="198" t="s">
        <v>332</v>
      </c>
    </row>
    <row r="9" spans="1:3" ht="15.5" x14ac:dyDescent="0.35">
      <c r="A9" s="195" t="s">
        <v>0</v>
      </c>
      <c r="B9" s="108">
        <f>'2. TC Dashboard'!B12</f>
        <v>1.0603199999999999</v>
      </c>
      <c r="C9" s="198" t="s">
        <v>21</v>
      </c>
    </row>
    <row r="10" spans="1:3" ht="15.5" x14ac:dyDescent="0.35">
      <c r="A10" s="195" t="s">
        <v>22</v>
      </c>
      <c r="B10" s="107">
        <f>B8*B9</f>
        <v>6437.4094823999994</v>
      </c>
      <c r="C10" s="198" t="s">
        <v>329</v>
      </c>
    </row>
    <row r="11" spans="1:3" ht="15.5" x14ac:dyDescent="0.35">
      <c r="A11" s="196" t="s">
        <v>317</v>
      </c>
      <c r="B11" s="109">
        <f>'2. TC Dashboard'!B13</f>
        <v>0.02</v>
      </c>
      <c r="C11" s="199" t="s">
        <v>23</v>
      </c>
    </row>
    <row r="12" spans="1:3" ht="15.5" x14ac:dyDescent="0.35">
      <c r="A12" s="209" t="s">
        <v>319</v>
      </c>
      <c r="B12" s="109">
        <f>'2. TC Dashboard'!B14</f>
        <v>0.11</v>
      </c>
      <c r="C12" s="199" t="s">
        <v>330</v>
      </c>
    </row>
    <row r="13" spans="1:3" ht="15.5" x14ac:dyDescent="0.35">
      <c r="A13" s="195" t="s">
        <v>320</v>
      </c>
      <c r="B13" s="106">
        <f>'2. TC Dashboard'!B15</f>
        <v>0.9</v>
      </c>
      <c r="C13" s="198" t="s">
        <v>354</v>
      </c>
    </row>
    <row r="14" spans="1:3" ht="15.5" x14ac:dyDescent="0.35">
      <c r="A14" s="196" t="s">
        <v>24</v>
      </c>
      <c r="B14" s="110">
        <f>B11+(B12*B13)+1</f>
        <v>1.119</v>
      </c>
      <c r="C14" s="199" t="s">
        <v>334</v>
      </c>
    </row>
    <row r="15" spans="1:3" ht="15.5" x14ac:dyDescent="0.35">
      <c r="A15" s="195" t="s">
        <v>25</v>
      </c>
      <c r="B15" s="107">
        <f>B14*B10</f>
        <v>7203.461210805599</v>
      </c>
      <c r="C15" s="198" t="s">
        <v>326</v>
      </c>
    </row>
    <row r="16" spans="1:3" ht="15.5" x14ac:dyDescent="0.35">
      <c r="A16" s="197" t="s">
        <v>26</v>
      </c>
      <c r="B16" s="112">
        <f>0.045</f>
        <v>4.4999999999999998E-2</v>
      </c>
      <c r="C16" s="200"/>
    </row>
    <row r="17" spans="1:3" ht="15.5" x14ac:dyDescent="0.35">
      <c r="A17" s="197" t="s">
        <v>27</v>
      </c>
      <c r="B17" s="107">
        <f>(1-B16)*B15</f>
        <v>6879.3054563193464</v>
      </c>
      <c r="C17" s="200" t="s">
        <v>327</v>
      </c>
    </row>
    <row r="18" spans="1:3" ht="15.5" x14ac:dyDescent="0.35">
      <c r="A18" s="197" t="s">
        <v>28</v>
      </c>
      <c r="B18" s="108">
        <v>0.01</v>
      </c>
      <c r="C18" s="200"/>
    </row>
    <row r="19" spans="1:3" ht="15.5" x14ac:dyDescent="0.35">
      <c r="A19" s="197" t="s">
        <v>85</v>
      </c>
      <c r="B19" s="113">
        <v>0</v>
      </c>
      <c r="C19" s="201" t="s">
        <v>30</v>
      </c>
    </row>
    <row r="20" spans="1:3" ht="15.5" x14ac:dyDescent="0.35">
      <c r="A20" s="197" t="s">
        <v>31</v>
      </c>
      <c r="B20" s="113">
        <f>B18+B19</f>
        <v>0.01</v>
      </c>
      <c r="C20" s="200" t="s">
        <v>32</v>
      </c>
    </row>
    <row r="21" spans="1:3" ht="31" x14ac:dyDescent="0.35">
      <c r="A21" s="197" t="s">
        <v>322</v>
      </c>
      <c r="B21" s="114">
        <f>(1-B20)*B17</f>
        <v>6810.5124017561529</v>
      </c>
      <c r="C21" s="200" t="s">
        <v>323</v>
      </c>
    </row>
    <row r="22" spans="1:3" ht="15.5" x14ac:dyDescent="0.35">
      <c r="A22" s="197" t="s">
        <v>321</v>
      </c>
      <c r="B22" s="114">
        <f>B21*0.2</f>
        <v>1362.1024803512307</v>
      </c>
      <c r="C22" s="200" t="s">
        <v>328</v>
      </c>
    </row>
    <row r="23" spans="1:3" ht="15.5" x14ac:dyDescent="0.35">
      <c r="A23" s="197" t="s">
        <v>33</v>
      </c>
      <c r="B23" s="114">
        <f>B21*0.8</f>
        <v>5448.4099214049229</v>
      </c>
      <c r="C23" s="200" t="s">
        <v>324</v>
      </c>
    </row>
    <row r="24" spans="1:3" ht="46.5" x14ac:dyDescent="0.35">
      <c r="A24" s="197" t="s">
        <v>34</v>
      </c>
      <c r="B24" s="114">
        <f>B23*0.98</f>
        <v>5339.4417229768242</v>
      </c>
      <c r="C24" s="202" t="s">
        <v>325</v>
      </c>
    </row>
    <row r="25" spans="1:3" ht="15.5" x14ac:dyDescent="0.35">
      <c r="A25" s="197" t="s">
        <v>35</v>
      </c>
      <c r="B25" s="114">
        <f>B24</f>
        <v>5339.4417229768242</v>
      </c>
      <c r="C25" s="200" t="s">
        <v>36</v>
      </c>
    </row>
    <row r="26" spans="1:3" ht="15.5" x14ac:dyDescent="0.35">
      <c r="A26" s="197" t="s">
        <v>37</v>
      </c>
      <c r="B26" s="114">
        <f>B25</f>
        <v>5339.4417229768242</v>
      </c>
      <c r="C26" s="200" t="s">
        <v>38</v>
      </c>
    </row>
    <row r="27" spans="1:3" ht="31.5" thickBot="1" x14ac:dyDescent="0.4">
      <c r="A27" s="206" t="s">
        <v>614</v>
      </c>
      <c r="B27" s="207">
        <f>B25+B26+(2*B22)</f>
        <v>13403.08840665611</v>
      </c>
      <c r="C27" s="208" t="s">
        <v>355</v>
      </c>
    </row>
    <row r="28" spans="1:3" x14ac:dyDescent="0.35">
      <c r="A28" s="179" t="s">
        <v>616</v>
      </c>
      <c r="B28" s="193"/>
    </row>
    <row r="29" spans="1:3" ht="15.5" x14ac:dyDescent="0.35">
      <c r="A29" s="178" t="s">
        <v>664</v>
      </c>
    </row>
    <row r="30" spans="1:3" ht="15.5" x14ac:dyDescent="0.35">
      <c r="A30" s="178" t="s">
        <v>615</v>
      </c>
    </row>
    <row r="31" spans="1:3" ht="15.5" x14ac:dyDescent="0.35">
      <c r="A31" s="125" t="s">
        <v>366</v>
      </c>
      <c r="B31" s="52"/>
    </row>
    <row r="32" spans="1:3" x14ac:dyDescent="0.35">
      <c r="B32" s="52"/>
    </row>
    <row r="33" spans="2:2" x14ac:dyDescent="0.35">
      <c r="B33" s="52"/>
    </row>
    <row r="34" spans="2:2" x14ac:dyDescent="0.35">
      <c r="B34" s="52"/>
    </row>
    <row r="35" spans="2:2" x14ac:dyDescent="0.35">
      <c r="B35" s="52"/>
    </row>
    <row r="36" spans="2:2" x14ac:dyDescent="0.35">
      <c r="B36" s="52"/>
    </row>
    <row r="37" spans="2:2" x14ac:dyDescent="0.35">
      <c r="B37" s="52"/>
    </row>
    <row r="38" spans="2:2" x14ac:dyDescent="0.35">
      <c r="B38" s="52"/>
    </row>
    <row r="39" spans="2:2" x14ac:dyDescent="0.35">
      <c r="B39" s="52"/>
    </row>
    <row r="40" spans="2:2" x14ac:dyDescent="0.35">
      <c r="B40" s="52"/>
    </row>
    <row r="41" spans="2:2" x14ac:dyDescent="0.35">
      <c r="B41" s="52"/>
    </row>
    <row r="42" spans="2:2" x14ac:dyDescent="0.35">
      <c r="B42" s="52"/>
    </row>
    <row r="43" spans="2:2" x14ac:dyDescent="0.35">
      <c r="B43" s="52"/>
    </row>
    <row r="44" spans="2:2" x14ac:dyDescent="0.35">
      <c r="B44" s="52"/>
    </row>
    <row r="45" spans="2:2" x14ac:dyDescent="0.35">
      <c r="B45" s="52"/>
    </row>
    <row r="46" spans="2:2" x14ac:dyDescent="0.35">
      <c r="B46" s="52"/>
    </row>
    <row r="47" spans="2:2" x14ac:dyDescent="0.35">
      <c r="B47" s="52"/>
    </row>
    <row r="48" spans="2:2" x14ac:dyDescent="0.35">
      <c r="B48" s="52"/>
    </row>
    <row r="49" spans="2:2" x14ac:dyDescent="0.35">
      <c r="B49" s="52"/>
    </row>
    <row r="50" spans="2:2" x14ac:dyDescent="0.35">
      <c r="B50" s="52"/>
    </row>
    <row r="51" spans="2:2" x14ac:dyDescent="0.35">
      <c r="B51" s="52"/>
    </row>
    <row r="52" spans="2:2" x14ac:dyDescent="0.35">
      <c r="B52" s="52"/>
    </row>
    <row r="53" spans="2:2" x14ac:dyDescent="0.35">
      <c r="B53" s="52"/>
    </row>
    <row r="54" spans="2:2" x14ac:dyDescent="0.35">
      <c r="B54" s="52"/>
    </row>
    <row r="55" spans="2:2" x14ac:dyDescent="0.35">
      <c r="B55" s="52"/>
    </row>
    <row r="56" spans="2:2" x14ac:dyDescent="0.35">
      <c r="B56" s="52"/>
    </row>
    <row r="57" spans="2:2" x14ac:dyDescent="0.35">
      <c r="B57" s="52"/>
    </row>
    <row r="58" spans="2:2" x14ac:dyDescent="0.35">
      <c r="B58" s="52"/>
    </row>
    <row r="59" spans="2:2" x14ac:dyDescent="0.35">
      <c r="B59" s="52"/>
    </row>
    <row r="60" spans="2:2" x14ac:dyDescent="0.35">
      <c r="B60" s="52"/>
    </row>
    <row r="61" spans="2:2" x14ac:dyDescent="0.35">
      <c r="B61" s="52"/>
    </row>
    <row r="62" spans="2:2" x14ac:dyDescent="0.35">
      <c r="B62" s="52"/>
    </row>
    <row r="63" spans="2:2" x14ac:dyDescent="0.35">
      <c r="B63" s="52"/>
    </row>
    <row r="64" spans="2:2" x14ac:dyDescent="0.35">
      <c r="B64" s="52"/>
    </row>
    <row r="65" spans="2:2" x14ac:dyDescent="0.35">
      <c r="B65" s="52"/>
    </row>
    <row r="66" spans="2:2" x14ac:dyDescent="0.35">
      <c r="B66" s="52"/>
    </row>
    <row r="67" spans="2:2" x14ac:dyDescent="0.35">
      <c r="B67" s="52"/>
    </row>
    <row r="68" spans="2:2" x14ac:dyDescent="0.35">
      <c r="B68" s="52"/>
    </row>
    <row r="69" spans="2:2" x14ac:dyDescent="0.35">
      <c r="B69" s="52"/>
    </row>
    <row r="70" spans="2:2" x14ac:dyDescent="0.35">
      <c r="B70" s="52"/>
    </row>
    <row r="71" spans="2:2" x14ac:dyDescent="0.35">
      <c r="B71" s="52"/>
    </row>
    <row r="72" spans="2:2" x14ac:dyDescent="0.35">
      <c r="B72" s="52"/>
    </row>
    <row r="73" spans="2:2" x14ac:dyDescent="0.35">
      <c r="B73" s="52"/>
    </row>
    <row r="74" spans="2:2" x14ac:dyDescent="0.35">
      <c r="B74" s="52"/>
    </row>
    <row r="75" spans="2:2" x14ac:dyDescent="0.35">
      <c r="B75" s="52"/>
    </row>
    <row r="76" spans="2:2" x14ac:dyDescent="0.35">
      <c r="B76" s="52"/>
    </row>
    <row r="77" spans="2:2" x14ac:dyDescent="0.35">
      <c r="B77" s="52"/>
    </row>
    <row r="78" spans="2:2" x14ac:dyDescent="0.35">
      <c r="B78" s="52"/>
    </row>
    <row r="79" spans="2:2" x14ac:dyDescent="0.35">
      <c r="B79" s="52"/>
    </row>
    <row r="80" spans="2:2" x14ac:dyDescent="0.35">
      <c r="B80" s="52"/>
    </row>
    <row r="81" spans="2:2" x14ac:dyDescent="0.35">
      <c r="B81" s="52"/>
    </row>
    <row r="82" spans="2:2" x14ac:dyDescent="0.35">
      <c r="B82" s="52"/>
    </row>
    <row r="83" spans="2:2" x14ac:dyDescent="0.35">
      <c r="B83" s="52"/>
    </row>
    <row r="84" spans="2:2" x14ac:dyDescent="0.35">
      <c r="B84" s="52"/>
    </row>
    <row r="85" spans="2:2" x14ac:dyDescent="0.35">
      <c r="B85" s="52"/>
    </row>
    <row r="86" spans="2:2" x14ac:dyDescent="0.35">
      <c r="B86" s="52"/>
    </row>
    <row r="87" spans="2:2" x14ac:dyDescent="0.35">
      <c r="B87" s="52"/>
    </row>
    <row r="88" spans="2:2" x14ac:dyDescent="0.35">
      <c r="B88" s="52"/>
    </row>
    <row r="89" spans="2:2" x14ac:dyDescent="0.35">
      <c r="B89" s="52"/>
    </row>
    <row r="90" spans="2:2" x14ac:dyDescent="0.35">
      <c r="B90" s="52"/>
    </row>
    <row r="91" spans="2:2" x14ac:dyDescent="0.35">
      <c r="B91" s="52"/>
    </row>
    <row r="92" spans="2:2" x14ac:dyDescent="0.35">
      <c r="B92" s="52"/>
    </row>
    <row r="93" spans="2:2" x14ac:dyDescent="0.35">
      <c r="B93" s="52"/>
    </row>
    <row r="94" spans="2:2" x14ac:dyDescent="0.35">
      <c r="B94" s="52"/>
    </row>
    <row r="95" spans="2:2" x14ac:dyDescent="0.35">
      <c r="B95" s="52"/>
    </row>
    <row r="96" spans="2:2" x14ac:dyDescent="0.35">
      <c r="B96" s="52"/>
    </row>
    <row r="97" spans="2:2" x14ac:dyDescent="0.35">
      <c r="B97" s="52"/>
    </row>
    <row r="98" spans="2:2" x14ac:dyDescent="0.35">
      <c r="B98" s="52"/>
    </row>
    <row r="99" spans="2:2" x14ac:dyDescent="0.35">
      <c r="B99" s="52"/>
    </row>
    <row r="100" spans="2:2" x14ac:dyDescent="0.35">
      <c r="B100" s="52"/>
    </row>
    <row r="101" spans="2:2" x14ac:dyDescent="0.35">
      <c r="B101" s="52"/>
    </row>
    <row r="102" spans="2:2" x14ac:dyDescent="0.35">
      <c r="B102" s="52"/>
    </row>
    <row r="103" spans="2:2" x14ac:dyDescent="0.35">
      <c r="B103" s="52"/>
    </row>
    <row r="104" spans="2:2" x14ac:dyDescent="0.35">
      <c r="B104" s="52"/>
    </row>
    <row r="105" spans="2:2" x14ac:dyDescent="0.35">
      <c r="B105" s="52"/>
    </row>
    <row r="106" spans="2:2" x14ac:dyDescent="0.35">
      <c r="B106" s="52"/>
    </row>
    <row r="107" spans="2:2" x14ac:dyDescent="0.35">
      <c r="B107" s="52"/>
    </row>
    <row r="108" spans="2:2" x14ac:dyDescent="0.35">
      <c r="B108" s="52"/>
    </row>
    <row r="109" spans="2:2" x14ac:dyDescent="0.35">
      <c r="B109" s="52"/>
    </row>
    <row r="110" spans="2:2" x14ac:dyDescent="0.35">
      <c r="B110" s="52"/>
    </row>
    <row r="111" spans="2:2" x14ac:dyDescent="0.35">
      <c r="B111" s="52"/>
    </row>
    <row r="112" spans="2:2" x14ac:dyDescent="0.35">
      <c r="B112" s="52"/>
    </row>
    <row r="113" spans="2:2" x14ac:dyDescent="0.35">
      <c r="B113" s="52"/>
    </row>
    <row r="114" spans="2:2" x14ac:dyDescent="0.35">
      <c r="B114" s="52"/>
    </row>
    <row r="115" spans="2:2" x14ac:dyDescent="0.35">
      <c r="B115" s="52"/>
    </row>
    <row r="116" spans="2:2" x14ac:dyDescent="0.35">
      <c r="B116" s="52"/>
    </row>
    <row r="117" spans="2:2" x14ac:dyDescent="0.35">
      <c r="B117" s="52"/>
    </row>
    <row r="118" spans="2:2" x14ac:dyDescent="0.35">
      <c r="B118" s="52"/>
    </row>
    <row r="119" spans="2:2" x14ac:dyDescent="0.35">
      <c r="B119" s="52"/>
    </row>
    <row r="120" spans="2:2" x14ac:dyDescent="0.35">
      <c r="B120" s="52"/>
    </row>
    <row r="121" spans="2:2" x14ac:dyDescent="0.35">
      <c r="B121" s="52"/>
    </row>
    <row r="122" spans="2:2" x14ac:dyDescent="0.35">
      <c r="B122" s="52"/>
    </row>
    <row r="123" spans="2:2" x14ac:dyDescent="0.35">
      <c r="B123" s="52"/>
    </row>
    <row r="124" spans="2:2" x14ac:dyDescent="0.35">
      <c r="B124" s="52"/>
    </row>
    <row r="125" spans="2:2" x14ac:dyDescent="0.35">
      <c r="B125" s="52"/>
    </row>
    <row r="126" spans="2:2" x14ac:dyDescent="0.35">
      <c r="B126" s="52"/>
    </row>
    <row r="127" spans="2:2" x14ac:dyDescent="0.35">
      <c r="B127" s="52"/>
    </row>
    <row r="128" spans="2:2" x14ac:dyDescent="0.35">
      <c r="B128" s="52"/>
    </row>
    <row r="129" spans="2:2" x14ac:dyDescent="0.35">
      <c r="B129" s="52"/>
    </row>
    <row r="130" spans="2:2" x14ac:dyDescent="0.35">
      <c r="B130" s="52"/>
    </row>
    <row r="131" spans="2:2" x14ac:dyDescent="0.35">
      <c r="B131" s="52"/>
    </row>
    <row r="132" spans="2:2" x14ac:dyDescent="0.35">
      <c r="B132" s="52"/>
    </row>
    <row r="133" spans="2:2" x14ac:dyDescent="0.35">
      <c r="B133" s="52"/>
    </row>
    <row r="134" spans="2:2" x14ac:dyDescent="0.35">
      <c r="B134" s="52"/>
    </row>
    <row r="135" spans="2:2" x14ac:dyDescent="0.35">
      <c r="B135" s="52"/>
    </row>
    <row r="136" spans="2:2" x14ac:dyDescent="0.35">
      <c r="B136" s="52"/>
    </row>
    <row r="137" spans="2:2" x14ac:dyDescent="0.35">
      <c r="B137" s="52"/>
    </row>
    <row r="138" spans="2:2" x14ac:dyDescent="0.35">
      <c r="B138" s="52"/>
    </row>
    <row r="139" spans="2:2" x14ac:dyDescent="0.35">
      <c r="B139" s="52"/>
    </row>
    <row r="140" spans="2:2" x14ac:dyDescent="0.35">
      <c r="B140" s="52"/>
    </row>
    <row r="141" spans="2:2" x14ac:dyDescent="0.35">
      <c r="B141" s="52"/>
    </row>
    <row r="142" spans="2:2" x14ac:dyDescent="0.35">
      <c r="B142" s="52"/>
    </row>
    <row r="143" spans="2:2" x14ac:dyDescent="0.35">
      <c r="B143" s="52"/>
    </row>
    <row r="144" spans="2:2" x14ac:dyDescent="0.35">
      <c r="B144" s="52"/>
    </row>
    <row r="145" spans="2:2" x14ac:dyDescent="0.35">
      <c r="B145" s="52"/>
    </row>
    <row r="146" spans="2:2" x14ac:dyDescent="0.35">
      <c r="B146" s="52"/>
    </row>
    <row r="147" spans="2:2" x14ac:dyDescent="0.35">
      <c r="B147" s="52"/>
    </row>
    <row r="148" spans="2:2" x14ac:dyDescent="0.35">
      <c r="B148" s="52"/>
    </row>
    <row r="149" spans="2:2" x14ac:dyDescent="0.35">
      <c r="B149" s="52"/>
    </row>
    <row r="150" spans="2:2" x14ac:dyDescent="0.35">
      <c r="B150" s="52"/>
    </row>
    <row r="151" spans="2:2" x14ac:dyDescent="0.35">
      <c r="B151" s="52"/>
    </row>
    <row r="152" spans="2:2" x14ac:dyDescent="0.35">
      <c r="B152" s="52"/>
    </row>
    <row r="153" spans="2:2" x14ac:dyDescent="0.35">
      <c r="B153" s="52"/>
    </row>
    <row r="154" spans="2:2" x14ac:dyDescent="0.35">
      <c r="B154" s="52"/>
    </row>
    <row r="155" spans="2:2" x14ac:dyDescent="0.35">
      <c r="B155" s="52"/>
    </row>
    <row r="156" spans="2:2" x14ac:dyDescent="0.35">
      <c r="B156" s="52"/>
    </row>
    <row r="157" spans="2:2" x14ac:dyDescent="0.35">
      <c r="B157" s="52"/>
    </row>
    <row r="158" spans="2:2" x14ac:dyDescent="0.35">
      <c r="B158" s="52"/>
    </row>
    <row r="159" spans="2:2" x14ac:dyDescent="0.35">
      <c r="B159" s="52"/>
    </row>
    <row r="160" spans="2:2" x14ac:dyDescent="0.35">
      <c r="B160" s="52"/>
    </row>
    <row r="161" spans="2:2" x14ac:dyDescent="0.35">
      <c r="B161" s="52"/>
    </row>
    <row r="162" spans="2:2" x14ac:dyDescent="0.35">
      <c r="B162" s="52"/>
    </row>
    <row r="163" spans="2:2" x14ac:dyDescent="0.35">
      <c r="B163" s="52"/>
    </row>
    <row r="164" spans="2:2" x14ac:dyDescent="0.35">
      <c r="B164" s="52"/>
    </row>
    <row r="165" spans="2:2" x14ac:dyDescent="0.35">
      <c r="B165" s="52"/>
    </row>
    <row r="166" spans="2:2" x14ac:dyDescent="0.35">
      <c r="B166" s="52"/>
    </row>
    <row r="167" spans="2:2" x14ac:dyDescent="0.35">
      <c r="B167" s="52"/>
    </row>
    <row r="168" spans="2:2" x14ac:dyDescent="0.35">
      <c r="B168" s="52"/>
    </row>
    <row r="169" spans="2:2" x14ac:dyDescent="0.35">
      <c r="B169" s="52"/>
    </row>
    <row r="170" spans="2:2" x14ac:dyDescent="0.35">
      <c r="B170" s="52"/>
    </row>
    <row r="171" spans="2:2" x14ac:dyDescent="0.35">
      <c r="B171" s="52"/>
    </row>
    <row r="172" spans="2:2" x14ac:dyDescent="0.35">
      <c r="B172" s="52"/>
    </row>
    <row r="173" spans="2:2" x14ac:dyDescent="0.35">
      <c r="B173" s="52"/>
    </row>
    <row r="174" spans="2:2" x14ac:dyDescent="0.35">
      <c r="B174" s="52"/>
    </row>
    <row r="175" spans="2:2" x14ac:dyDescent="0.35">
      <c r="B175" s="52"/>
    </row>
    <row r="176" spans="2:2" x14ac:dyDescent="0.35">
      <c r="B176" s="52"/>
    </row>
    <row r="177" spans="2:2" x14ac:dyDescent="0.35">
      <c r="B177" s="52"/>
    </row>
    <row r="178" spans="2:2" x14ac:dyDescent="0.35">
      <c r="B178" s="52"/>
    </row>
    <row r="179" spans="2:2" x14ac:dyDescent="0.35">
      <c r="B179" s="52"/>
    </row>
    <row r="180" spans="2:2" x14ac:dyDescent="0.35">
      <c r="B180" s="52"/>
    </row>
    <row r="181" spans="2:2" x14ac:dyDescent="0.35">
      <c r="B181" s="52"/>
    </row>
    <row r="182" spans="2:2" x14ac:dyDescent="0.35">
      <c r="B182" s="52"/>
    </row>
    <row r="183" spans="2:2" x14ac:dyDescent="0.35">
      <c r="B183" s="52"/>
    </row>
    <row r="184" spans="2:2" x14ac:dyDescent="0.35">
      <c r="B184" s="52"/>
    </row>
    <row r="185" spans="2:2" x14ac:dyDescent="0.35">
      <c r="B185" s="52"/>
    </row>
    <row r="186" spans="2:2" x14ac:dyDescent="0.35">
      <c r="B186" s="52"/>
    </row>
    <row r="187" spans="2:2" x14ac:dyDescent="0.35">
      <c r="B187" s="52"/>
    </row>
    <row r="188" spans="2:2" x14ac:dyDescent="0.35">
      <c r="B188" s="52"/>
    </row>
    <row r="189" spans="2:2" x14ac:dyDescent="0.35">
      <c r="B189" s="52"/>
    </row>
    <row r="190" spans="2:2" x14ac:dyDescent="0.35">
      <c r="B190" s="52"/>
    </row>
    <row r="191" spans="2:2" x14ac:dyDescent="0.35">
      <c r="B191" s="52"/>
    </row>
    <row r="192" spans="2:2" x14ac:dyDescent="0.35">
      <c r="B192" s="52"/>
    </row>
    <row r="193" spans="2:2" x14ac:dyDescent="0.35">
      <c r="B193" s="52"/>
    </row>
    <row r="194" spans="2:2" x14ac:dyDescent="0.35">
      <c r="B194" s="52"/>
    </row>
    <row r="195" spans="2:2" x14ac:dyDescent="0.35">
      <c r="B195" s="52"/>
    </row>
    <row r="196" spans="2:2" x14ac:dyDescent="0.35">
      <c r="B196" s="52"/>
    </row>
    <row r="197" spans="2:2" x14ac:dyDescent="0.35">
      <c r="B197" s="52"/>
    </row>
    <row r="198" spans="2:2" x14ac:dyDescent="0.35">
      <c r="B198" s="52"/>
    </row>
    <row r="199" spans="2:2" x14ac:dyDescent="0.35">
      <c r="B199" s="52"/>
    </row>
    <row r="200" spans="2:2" x14ac:dyDescent="0.35">
      <c r="B200" s="52"/>
    </row>
    <row r="201" spans="2:2" x14ac:dyDescent="0.35">
      <c r="B201" s="52"/>
    </row>
    <row r="202" spans="2:2" x14ac:dyDescent="0.35">
      <c r="B202" s="52"/>
    </row>
    <row r="203" spans="2:2" x14ac:dyDescent="0.35">
      <c r="B203" s="52"/>
    </row>
    <row r="204" spans="2:2" x14ac:dyDescent="0.35">
      <c r="B204" s="52"/>
    </row>
    <row r="205" spans="2:2" x14ac:dyDescent="0.35">
      <c r="B205" s="52"/>
    </row>
    <row r="206" spans="2:2" x14ac:dyDescent="0.35">
      <c r="B206" s="52"/>
    </row>
    <row r="207" spans="2:2" x14ac:dyDescent="0.35">
      <c r="B207" s="52"/>
    </row>
    <row r="208" spans="2:2" x14ac:dyDescent="0.35">
      <c r="B208" s="52"/>
    </row>
    <row r="209" spans="2:2" x14ac:dyDescent="0.35">
      <c r="B209" s="52"/>
    </row>
    <row r="210" spans="2:2" x14ac:dyDescent="0.35">
      <c r="B210" s="52"/>
    </row>
    <row r="211" spans="2:2" x14ac:dyDescent="0.35">
      <c r="B211" s="52"/>
    </row>
    <row r="212" spans="2:2" x14ac:dyDescent="0.35">
      <c r="B212" s="52"/>
    </row>
    <row r="213" spans="2:2" x14ac:dyDescent="0.35">
      <c r="B213" s="52"/>
    </row>
    <row r="214" spans="2:2" x14ac:dyDescent="0.35">
      <c r="B214" s="52"/>
    </row>
    <row r="215" spans="2:2" x14ac:dyDescent="0.35">
      <c r="B215" s="52"/>
    </row>
    <row r="216" spans="2:2" x14ac:dyDescent="0.35">
      <c r="B216" s="52"/>
    </row>
    <row r="217" spans="2:2" x14ac:dyDescent="0.35">
      <c r="B217" s="52"/>
    </row>
    <row r="218" spans="2:2" x14ac:dyDescent="0.35">
      <c r="B218" s="52"/>
    </row>
    <row r="219" spans="2:2" x14ac:dyDescent="0.35">
      <c r="B219" s="52"/>
    </row>
    <row r="220" spans="2:2" x14ac:dyDescent="0.35">
      <c r="B220" s="52"/>
    </row>
    <row r="221" spans="2:2" x14ac:dyDescent="0.35">
      <c r="B221" s="52"/>
    </row>
    <row r="222" spans="2:2" x14ac:dyDescent="0.35">
      <c r="B222" s="52"/>
    </row>
    <row r="223" spans="2:2" x14ac:dyDescent="0.35">
      <c r="B223" s="52"/>
    </row>
    <row r="224" spans="2:2" x14ac:dyDescent="0.35">
      <c r="B224" s="52"/>
    </row>
    <row r="225" spans="2:2" x14ac:dyDescent="0.35">
      <c r="B225" s="52"/>
    </row>
    <row r="226" spans="2:2" x14ac:dyDescent="0.35">
      <c r="B226" s="52"/>
    </row>
    <row r="227" spans="2:2" x14ac:dyDescent="0.35">
      <c r="B227" s="52"/>
    </row>
    <row r="228" spans="2:2" x14ac:dyDescent="0.35">
      <c r="B228" s="52"/>
    </row>
    <row r="229" spans="2:2" x14ac:dyDescent="0.35">
      <c r="B229" s="52"/>
    </row>
    <row r="230" spans="2:2" x14ac:dyDescent="0.35">
      <c r="B230" s="52"/>
    </row>
    <row r="231" spans="2:2" x14ac:dyDescent="0.35">
      <c r="B231" s="52"/>
    </row>
    <row r="232" spans="2:2" x14ac:dyDescent="0.35">
      <c r="B232" s="52"/>
    </row>
    <row r="233" spans="2:2" x14ac:dyDescent="0.35">
      <c r="B233" s="52"/>
    </row>
    <row r="234" spans="2:2" x14ac:dyDescent="0.35">
      <c r="B234" s="52"/>
    </row>
    <row r="235" spans="2:2" x14ac:dyDescent="0.35">
      <c r="B235" s="52"/>
    </row>
    <row r="236" spans="2:2" x14ac:dyDescent="0.35">
      <c r="B236" s="52"/>
    </row>
    <row r="237" spans="2:2" x14ac:dyDescent="0.35">
      <c r="B237" s="52"/>
    </row>
    <row r="238" spans="2:2" x14ac:dyDescent="0.35">
      <c r="B238" s="52"/>
    </row>
    <row r="239" spans="2:2" x14ac:dyDescent="0.35">
      <c r="B239" s="52"/>
    </row>
    <row r="240" spans="2:2" x14ac:dyDescent="0.35">
      <c r="B240" s="52"/>
    </row>
    <row r="241" spans="2:2" x14ac:dyDescent="0.35">
      <c r="B241" s="52"/>
    </row>
    <row r="242" spans="2:2" x14ac:dyDescent="0.35">
      <c r="B242" s="52"/>
    </row>
    <row r="243" spans="2:2" x14ac:dyDescent="0.35">
      <c r="B243" s="52"/>
    </row>
    <row r="244" spans="2:2" x14ac:dyDescent="0.35">
      <c r="B244" s="52"/>
    </row>
    <row r="245" spans="2:2" x14ac:dyDescent="0.35">
      <c r="B245" s="52"/>
    </row>
    <row r="246" spans="2:2" x14ac:dyDescent="0.35">
      <c r="B246" s="52"/>
    </row>
    <row r="247" spans="2:2" x14ac:dyDescent="0.35">
      <c r="B247" s="52"/>
    </row>
    <row r="248" spans="2:2" x14ac:dyDescent="0.35">
      <c r="B248" s="52"/>
    </row>
    <row r="249" spans="2:2" x14ac:dyDescent="0.35">
      <c r="B249" s="52"/>
    </row>
    <row r="250" spans="2:2" x14ac:dyDescent="0.35">
      <c r="B250" s="52"/>
    </row>
    <row r="251" spans="2:2" x14ac:dyDescent="0.35">
      <c r="B251" s="52"/>
    </row>
    <row r="252" spans="2:2" x14ac:dyDescent="0.35">
      <c r="B252" s="52"/>
    </row>
    <row r="253" spans="2:2" x14ac:dyDescent="0.35">
      <c r="B253" s="52"/>
    </row>
    <row r="254" spans="2:2" x14ac:dyDescent="0.35">
      <c r="B254" s="52"/>
    </row>
    <row r="255" spans="2:2" x14ac:dyDescent="0.35">
      <c r="B255" s="52"/>
    </row>
    <row r="256" spans="2:2" x14ac:dyDescent="0.35">
      <c r="B256" s="52"/>
    </row>
    <row r="257" spans="2:2" x14ac:dyDescent="0.35">
      <c r="B257" s="52"/>
    </row>
    <row r="258" spans="2:2" x14ac:dyDescent="0.35">
      <c r="B258" s="52"/>
    </row>
    <row r="259" spans="2:2" x14ac:dyDescent="0.35">
      <c r="B259" s="52"/>
    </row>
    <row r="260" spans="2:2" x14ac:dyDescent="0.35">
      <c r="B260" s="52"/>
    </row>
    <row r="261" spans="2:2" x14ac:dyDescent="0.35">
      <c r="B261" s="52"/>
    </row>
    <row r="262" spans="2:2" x14ac:dyDescent="0.35">
      <c r="B262" s="52"/>
    </row>
    <row r="263" spans="2:2" x14ac:dyDescent="0.35">
      <c r="B263" s="52"/>
    </row>
    <row r="264" spans="2:2" x14ac:dyDescent="0.35">
      <c r="B264" s="52"/>
    </row>
    <row r="265" spans="2:2" x14ac:dyDescent="0.35">
      <c r="B265" s="52"/>
    </row>
    <row r="266" spans="2:2" x14ac:dyDescent="0.35">
      <c r="B266" s="52"/>
    </row>
    <row r="267" spans="2:2" x14ac:dyDescent="0.35">
      <c r="B267" s="52"/>
    </row>
    <row r="268" spans="2:2" x14ac:dyDescent="0.35">
      <c r="B268" s="52"/>
    </row>
    <row r="269" spans="2:2" x14ac:dyDescent="0.35">
      <c r="B269" s="52"/>
    </row>
    <row r="270" spans="2:2" x14ac:dyDescent="0.35">
      <c r="B270" s="52"/>
    </row>
    <row r="271" spans="2:2" x14ac:dyDescent="0.35">
      <c r="B271" s="52"/>
    </row>
    <row r="272" spans="2:2" x14ac:dyDescent="0.35">
      <c r="B272" s="52"/>
    </row>
    <row r="273" spans="2:2" x14ac:dyDescent="0.35">
      <c r="B273" s="52"/>
    </row>
    <row r="274" spans="2:2" x14ac:dyDescent="0.35">
      <c r="B274" s="52"/>
    </row>
    <row r="275" spans="2:2" x14ac:dyDescent="0.35">
      <c r="B275" s="52"/>
    </row>
    <row r="276" spans="2:2" x14ac:dyDescent="0.35">
      <c r="B276" s="52"/>
    </row>
    <row r="277" spans="2:2" x14ac:dyDescent="0.35">
      <c r="B277" s="52"/>
    </row>
    <row r="278" spans="2:2" x14ac:dyDescent="0.35">
      <c r="B278" s="52"/>
    </row>
    <row r="279" spans="2:2" x14ac:dyDescent="0.35">
      <c r="B279" s="52"/>
    </row>
    <row r="280" spans="2:2" x14ac:dyDescent="0.35">
      <c r="B280" s="52"/>
    </row>
    <row r="281" spans="2:2" x14ac:dyDescent="0.35">
      <c r="B281" s="52"/>
    </row>
    <row r="282" spans="2:2" x14ac:dyDescent="0.35">
      <c r="B282" s="52"/>
    </row>
    <row r="283" spans="2:2" x14ac:dyDescent="0.35">
      <c r="B283" s="52"/>
    </row>
    <row r="284" spans="2:2" x14ac:dyDescent="0.35">
      <c r="B284" s="52"/>
    </row>
    <row r="285" spans="2:2" x14ac:dyDescent="0.35">
      <c r="B285" s="52"/>
    </row>
    <row r="286" spans="2:2" x14ac:dyDescent="0.35">
      <c r="B286" s="52"/>
    </row>
    <row r="287" spans="2:2" x14ac:dyDescent="0.35">
      <c r="B287" s="52"/>
    </row>
    <row r="288" spans="2:2" x14ac:dyDescent="0.35">
      <c r="B288" s="52"/>
    </row>
    <row r="289" spans="2:2" x14ac:dyDescent="0.35">
      <c r="B289" s="52"/>
    </row>
    <row r="290" spans="2:2" x14ac:dyDescent="0.35">
      <c r="B290" s="52"/>
    </row>
    <row r="291" spans="2:2" x14ac:dyDescent="0.35">
      <c r="B291" s="52"/>
    </row>
    <row r="292" spans="2:2" x14ac:dyDescent="0.35">
      <c r="B292" s="52"/>
    </row>
    <row r="293" spans="2:2" x14ac:dyDescent="0.35">
      <c r="B293" s="52"/>
    </row>
    <row r="294" spans="2:2" x14ac:dyDescent="0.35">
      <c r="B294" s="52"/>
    </row>
    <row r="295" spans="2:2" x14ac:dyDescent="0.35">
      <c r="B295" s="52"/>
    </row>
    <row r="296" spans="2:2" x14ac:dyDescent="0.35">
      <c r="B296" s="52"/>
    </row>
    <row r="297" spans="2:2" x14ac:dyDescent="0.35">
      <c r="B297" s="52"/>
    </row>
    <row r="298" spans="2:2" x14ac:dyDescent="0.35">
      <c r="B298" s="52"/>
    </row>
    <row r="299" spans="2:2" x14ac:dyDescent="0.35">
      <c r="B299" s="52"/>
    </row>
    <row r="300" spans="2:2" x14ac:dyDescent="0.35">
      <c r="B300" s="52"/>
    </row>
  </sheetData>
  <mergeCells count="1">
    <mergeCell ref="A2:C2"/>
  </mergeCells>
  <pageMargins left="0.7" right="0.7" top="0.75" bottom="0.75" header="0.3" footer="0.3"/>
  <pageSetup scale="60" orientation="landscape" r:id="rId1"/>
  <headerFooter>
    <oddFooter>&amp;C&amp;P</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A9A68-B1E5-4D20-8AD4-67C5F76598A9}">
  <dimension ref="A1:D26"/>
  <sheetViews>
    <sheetView topLeftCell="A4" zoomScale="80" zoomScaleNormal="80" workbookViewId="0"/>
  </sheetViews>
  <sheetFormatPr defaultRowHeight="14.5" x14ac:dyDescent="0.35"/>
  <cols>
    <col min="1" max="1" width="43.1796875" customWidth="1"/>
    <col min="2" max="2" width="97.81640625" customWidth="1"/>
    <col min="4" max="4" width="8.7265625" style="61"/>
  </cols>
  <sheetData>
    <row r="1" spans="1:2" s="61" customFormat="1" ht="15" thickBot="1" x14ac:dyDescent="0.4">
      <c r="A1" s="137" t="s">
        <v>657</v>
      </c>
    </row>
    <row r="2" spans="1:2" s="61" customFormat="1" ht="16" thickBot="1" x14ac:dyDescent="0.4">
      <c r="A2" s="234" t="s">
        <v>308</v>
      </c>
      <c r="B2" s="235"/>
    </row>
    <row r="3" spans="1:2" ht="365.25" customHeight="1" thickBot="1" x14ac:dyDescent="0.4">
      <c r="A3" s="115" t="s">
        <v>365</v>
      </c>
      <c r="B3" s="116" t="s">
        <v>618</v>
      </c>
    </row>
    <row r="4" spans="1:2" ht="15.5" x14ac:dyDescent="0.35">
      <c r="A4" s="48" t="s">
        <v>93</v>
      </c>
      <c r="B4" s="49"/>
    </row>
    <row r="5" spans="1:2" ht="15.5" x14ac:dyDescent="0.35">
      <c r="A5" s="48" t="s">
        <v>94</v>
      </c>
      <c r="B5" s="49"/>
    </row>
    <row r="6" spans="1:2" ht="15.5" x14ac:dyDescent="0.35">
      <c r="A6" s="48"/>
      <c r="B6" s="49"/>
    </row>
    <row r="7" spans="1:2" ht="16" thickBot="1" x14ac:dyDescent="0.4">
      <c r="A7" s="48" t="s">
        <v>92</v>
      </c>
      <c r="B7" s="57"/>
    </row>
    <row r="8" spans="1:2" ht="15.5" x14ac:dyDescent="0.35">
      <c r="A8" s="50" t="s">
        <v>40</v>
      </c>
      <c r="B8" s="54">
        <v>1</v>
      </c>
    </row>
    <row r="9" spans="1:2" ht="15.5" x14ac:dyDescent="0.35">
      <c r="A9" s="50" t="s">
        <v>41</v>
      </c>
      <c r="B9" s="54">
        <v>0.88800000000000001</v>
      </c>
    </row>
    <row r="10" spans="1:2" ht="15.5" x14ac:dyDescent="0.35">
      <c r="A10" s="50" t="s">
        <v>42</v>
      </c>
      <c r="B10" s="54">
        <v>0.92100000000000004</v>
      </c>
    </row>
    <row r="11" spans="1:2" ht="15.5" x14ac:dyDescent="0.35">
      <c r="A11" s="50"/>
      <c r="B11" s="54"/>
    </row>
    <row r="12" spans="1:2" ht="15.5" x14ac:dyDescent="0.35">
      <c r="A12" s="48" t="s">
        <v>309</v>
      </c>
      <c r="B12" s="54"/>
    </row>
    <row r="13" spans="1:2" ht="15.5" x14ac:dyDescent="0.35">
      <c r="A13" s="50" t="s">
        <v>87</v>
      </c>
      <c r="B13" s="55">
        <v>0.65</v>
      </c>
    </row>
    <row r="14" spans="1:2" ht="15.5" x14ac:dyDescent="0.35">
      <c r="A14" s="50" t="s">
        <v>86</v>
      </c>
      <c r="B14" s="55">
        <v>0.31</v>
      </c>
    </row>
    <row r="15" spans="1:2" ht="15.5" x14ac:dyDescent="0.35">
      <c r="A15" s="50" t="s">
        <v>88</v>
      </c>
      <c r="B15" s="55">
        <v>0.04</v>
      </c>
    </row>
    <row r="16" spans="1:2" ht="15.5" x14ac:dyDescent="0.35">
      <c r="A16" s="50"/>
      <c r="B16" s="55"/>
    </row>
    <row r="17" spans="1:2" ht="15.5" x14ac:dyDescent="0.35">
      <c r="A17" s="50" t="s">
        <v>89</v>
      </c>
      <c r="B17" s="55">
        <v>0</v>
      </c>
    </row>
    <row r="18" spans="1:2" ht="15.5" x14ac:dyDescent="0.35">
      <c r="A18" s="50" t="s">
        <v>90</v>
      </c>
      <c r="B18" s="55">
        <v>0.99</v>
      </c>
    </row>
    <row r="19" spans="1:2" ht="15.5" x14ac:dyDescent="0.35">
      <c r="A19" s="50" t="s">
        <v>91</v>
      </c>
      <c r="B19" s="55">
        <v>0.01</v>
      </c>
    </row>
    <row r="20" spans="1:2" ht="15.5" x14ac:dyDescent="0.35">
      <c r="A20" s="50"/>
      <c r="B20" s="55"/>
    </row>
    <row r="21" spans="1:2" ht="15.5" x14ac:dyDescent="0.35">
      <c r="A21" s="58" t="s">
        <v>344</v>
      </c>
      <c r="B21" s="51"/>
    </row>
    <row r="22" spans="1:2" ht="15.5" x14ac:dyDescent="0.35">
      <c r="A22" s="82" t="s">
        <v>95</v>
      </c>
      <c r="B22" s="83">
        <f>(B8*B13)+(B9*B14)+(B10*B15)</f>
        <v>0.96212000000000009</v>
      </c>
    </row>
    <row r="23" spans="1:2" ht="16" thickBot="1" x14ac:dyDescent="0.4">
      <c r="A23" s="84" t="s">
        <v>96</v>
      </c>
      <c r="B23" s="85">
        <f>(B8*B17)+(B9*B18)+(B10*B19)</f>
        <v>0.88833000000000006</v>
      </c>
    </row>
    <row r="24" spans="1:2" ht="16" thickTop="1" x14ac:dyDescent="0.35">
      <c r="A24" s="125" t="s">
        <v>366</v>
      </c>
    </row>
    <row r="26" spans="1:2" x14ac:dyDescent="0.35">
      <c r="A26" s="61"/>
      <c r="B26" s="61"/>
    </row>
  </sheetData>
  <mergeCells count="1">
    <mergeCell ref="A2:B2"/>
  </mergeCells>
  <pageMargins left="0.7" right="0.7" top="0.75" bottom="0.75" header="0.3" footer="0.3"/>
  <pageSetup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60FAE-EBA2-4993-816D-4622CA7FFBB0}">
  <dimension ref="A1:F119"/>
  <sheetViews>
    <sheetView zoomScale="80" zoomScaleNormal="80" workbookViewId="0">
      <pane ySplit="3" topLeftCell="A103" activePane="bottomLeft" state="frozen"/>
      <selection pane="bottomLeft"/>
    </sheetView>
  </sheetViews>
  <sheetFormatPr defaultColWidth="8.7265625" defaultRowHeight="12.5" x14ac:dyDescent="0.25"/>
  <cols>
    <col min="1" max="1" width="15.26953125" style="158" customWidth="1"/>
    <col min="2" max="2" width="10.453125" style="158" customWidth="1"/>
    <col min="3" max="3" width="23.81640625" style="158" customWidth="1"/>
    <col min="4" max="4" width="67.54296875" style="158" customWidth="1"/>
    <col min="5" max="5" width="53.54296875" style="158" customWidth="1"/>
    <col min="6" max="16384" width="8.7265625" style="157"/>
  </cols>
  <sheetData>
    <row r="1" spans="1:5" x14ac:dyDescent="0.25">
      <c r="A1" s="184" t="s">
        <v>657</v>
      </c>
    </row>
    <row r="2" spans="1:5" ht="29.5" customHeight="1" x14ac:dyDescent="0.3">
      <c r="A2" s="170" t="s">
        <v>653</v>
      </c>
      <c r="B2" s="169"/>
      <c r="C2" s="169"/>
      <c r="D2" s="169"/>
      <c r="E2" s="169"/>
    </row>
    <row r="3" spans="1:5" ht="45" customHeight="1" x14ac:dyDescent="0.3">
      <c r="A3" s="216" t="s">
        <v>655</v>
      </c>
      <c r="B3" s="217" t="s">
        <v>656</v>
      </c>
      <c r="C3" s="217" t="s">
        <v>608</v>
      </c>
      <c r="D3" s="217" t="s">
        <v>617</v>
      </c>
      <c r="E3" s="218" t="s">
        <v>607</v>
      </c>
    </row>
    <row r="4" spans="1:5" x14ac:dyDescent="0.25">
      <c r="A4" s="166" t="s">
        <v>186</v>
      </c>
      <c r="B4" s="162" t="s">
        <v>98</v>
      </c>
      <c r="C4" s="161" t="s">
        <v>606</v>
      </c>
      <c r="D4" s="161" t="s">
        <v>466</v>
      </c>
      <c r="E4" s="214" t="s">
        <v>465</v>
      </c>
    </row>
    <row r="5" spans="1:5" x14ac:dyDescent="0.25">
      <c r="A5" s="162" t="s">
        <v>188</v>
      </c>
      <c r="B5" s="162" t="s">
        <v>99</v>
      </c>
      <c r="C5" s="161" t="s">
        <v>605</v>
      </c>
      <c r="D5" s="161" t="s">
        <v>466</v>
      </c>
      <c r="E5" s="214" t="s">
        <v>465</v>
      </c>
    </row>
    <row r="6" spans="1:5" x14ac:dyDescent="0.25">
      <c r="A6" s="163" t="s">
        <v>189</v>
      </c>
      <c r="B6" s="162" t="s">
        <v>98</v>
      </c>
      <c r="C6" s="161" t="s">
        <v>604</v>
      </c>
      <c r="D6" s="161" t="s">
        <v>466</v>
      </c>
      <c r="E6" s="214" t="s">
        <v>465</v>
      </c>
    </row>
    <row r="7" spans="1:5" x14ac:dyDescent="0.25">
      <c r="A7" s="162" t="s">
        <v>191</v>
      </c>
      <c r="B7" s="162" t="s">
        <v>100</v>
      </c>
      <c r="C7" s="161" t="s">
        <v>603</v>
      </c>
      <c r="D7" s="161" t="s">
        <v>466</v>
      </c>
      <c r="E7" s="214" t="s">
        <v>465</v>
      </c>
    </row>
    <row r="8" spans="1:5" x14ac:dyDescent="0.25">
      <c r="A8" s="162" t="s">
        <v>195</v>
      </c>
      <c r="B8" s="162" t="s">
        <v>602</v>
      </c>
      <c r="C8" s="161" t="s">
        <v>601</v>
      </c>
      <c r="D8" s="161" t="s">
        <v>107</v>
      </c>
      <c r="E8" s="214" t="s">
        <v>600</v>
      </c>
    </row>
    <row r="9" spans="1:5" x14ac:dyDescent="0.25">
      <c r="A9" s="162" t="s">
        <v>195</v>
      </c>
      <c r="B9" s="162" t="s">
        <v>181</v>
      </c>
      <c r="C9" s="161"/>
      <c r="D9" s="219" t="s">
        <v>106</v>
      </c>
      <c r="E9" s="214" t="s">
        <v>599</v>
      </c>
    </row>
    <row r="10" spans="1:5" x14ac:dyDescent="0.25">
      <c r="A10" s="162" t="s">
        <v>193</v>
      </c>
      <c r="B10" s="162" t="s">
        <v>598</v>
      </c>
      <c r="C10" s="161"/>
      <c r="D10" s="161" t="s">
        <v>122</v>
      </c>
      <c r="E10" s="214" t="s">
        <v>597</v>
      </c>
    </row>
    <row r="11" spans="1:5" x14ac:dyDescent="0.25">
      <c r="A11" s="162" t="s">
        <v>193</v>
      </c>
      <c r="B11" s="162" t="s">
        <v>112</v>
      </c>
      <c r="C11" s="161"/>
      <c r="D11" s="161" t="s">
        <v>113</v>
      </c>
      <c r="E11" s="214" t="s">
        <v>596</v>
      </c>
    </row>
    <row r="12" spans="1:5" x14ac:dyDescent="0.25">
      <c r="A12" s="162" t="s">
        <v>193</v>
      </c>
      <c r="B12" s="162" t="s">
        <v>120</v>
      </c>
      <c r="C12" s="161"/>
      <c r="D12" s="161" t="s">
        <v>121</v>
      </c>
      <c r="E12" s="214" t="s">
        <v>595</v>
      </c>
    </row>
    <row r="13" spans="1:5" x14ac:dyDescent="0.25">
      <c r="A13" s="162" t="s">
        <v>193</v>
      </c>
      <c r="B13" s="162" t="s">
        <v>126</v>
      </c>
      <c r="C13" s="161"/>
      <c r="D13" s="161" t="s">
        <v>127</v>
      </c>
      <c r="E13" s="214" t="s">
        <v>594</v>
      </c>
    </row>
    <row r="14" spans="1:5" x14ac:dyDescent="0.25">
      <c r="A14" s="162" t="s">
        <v>193</v>
      </c>
      <c r="B14" s="162" t="s">
        <v>128</v>
      </c>
      <c r="C14" s="161"/>
      <c r="D14" s="168" t="s">
        <v>129</v>
      </c>
      <c r="E14" s="214" t="s">
        <v>593</v>
      </c>
    </row>
    <row r="15" spans="1:5" x14ac:dyDescent="0.25">
      <c r="A15" s="162" t="s">
        <v>193</v>
      </c>
      <c r="B15" s="162" t="s">
        <v>592</v>
      </c>
      <c r="C15" s="161"/>
      <c r="D15" s="161" t="s">
        <v>111</v>
      </c>
      <c r="E15" s="214" t="s">
        <v>111</v>
      </c>
    </row>
    <row r="16" spans="1:5" x14ac:dyDescent="0.25">
      <c r="A16" s="162" t="s">
        <v>193</v>
      </c>
      <c r="B16" s="162" t="s">
        <v>138</v>
      </c>
      <c r="C16" s="161"/>
      <c r="D16" s="161" t="s">
        <v>139</v>
      </c>
      <c r="E16" s="214" t="s">
        <v>591</v>
      </c>
    </row>
    <row r="17" spans="1:5" x14ac:dyDescent="0.25">
      <c r="A17" s="162" t="s">
        <v>193</v>
      </c>
      <c r="B17" s="162" t="s">
        <v>590</v>
      </c>
      <c r="C17" s="161"/>
      <c r="D17" s="161" t="s">
        <v>101</v>
      </c>
      <c r="E17" s="214" t="s">
        <v>589</v>
      </c>
    </row>
    <row r="18" spans="1:5" x14ac:dyDescent="0.25">
      <c r="A18" s="162" t="s">
        <v>193</v>
      </c>
      <c r="B18" s="162" t="s">
        <v>588</v>
      </c>
      <c r="C18" s="161"/>
      <c r="D18" s="161" t="s">
        <v>102</v>
      </c>
      <c r="E18" s="214" t="s">
        <v>587</v>
      </c>
    </row>
    <row r="19" spans="1:5" x14ac:dyDescent="0.25">
      <c r="A19" s="162" t="s">
        <v>193</v>
      </c>
      <c r="B19" s="162" t="s">
        <v>586</v>
      </c>
      <c r="C19" s="161"/>
      <c r="D19" s="161" t="s">
        <v>104</v>
      </c>
      <c r="E19" s="214" t="s">
        <v>104</v>
      </c>
    </row>
    <row r="20" spans="1:5" x14ac:dyDescent="0.25">
      <c r="A20" s="162" t="s">
        <v>193</v>
      </c>
      <c r="B20" s="162" t="s">
        <v>585</v>
      </c>
      <c r="C20" s="161"/>
      <c r="D20" s="161" t="s">
        <v>105</v>
      </c>
      <c r="E20" s="214" t="s">
        <v>584</v>
      </c>
    </row>
    <row r="21" spans="1:5" x14ac:dyDescent="0.25">
      <c r="A21" s="162" t="s">
        <v>193</v>
      </c>
      <c r="B21" s="162" t="s">
        <v>583</v>
      </c>
      <c r="C21" s="161"/>
      <c r="D21" s="161" t="s">
        <v>108</v>
      </c>
      <c r="E21" s="214" t="s">
        <v>108</v>
      </c>
    </row>
    <row r="22" spans="1:5" x14ac:dyDescent="0.25">
      <c r="A22" s="162" t="s">
        <v>193</v>
      </c>
      <c r="B22" s="162" t="s">
        <v>582</v>
      </c>
      <c r="C22" s="161"/>
      <c r="D22" s="161" t="s">
        <v>109</v>
      </c>
      <c r="E22" s="214" t="s">
        <v>109</v>
      </c>
    </row>
    <row r="23" spans="1:5" x14ac:dyDescent="0.25">
      <c r="A23" s="162" t="s">
        <v>193</v>
      </c>
      <c r="B23" s="162" t="s">
        <v>581</v>
      </c>
      <c r="C23" s="161"/>
      <c r="D23" s="161" t="s">
        <v>110</v>
      </c>
      <c r="E23" s="214" t="s">
        <v>580</v>
      </c>
    </row>
    <row r="24" spans="1:5" x14ac:dyDescent="0.25">
      <c r="A24" s="162" t="s">
        <v>193</v>
      </c>
      <c r="B24" s="162" t="s">
        <v>579</v>
      </c>
      <c r="C24" s="161"/>
      <c r="D24" s="161" t="s">
        <v>115</v>
      </c>
      <c r="E24" s="214" t="s">
        <v>578</v>
      </c>
    </row>
    <row r="25" spans="1:5" x14ac:dyDescent="0.25">
      <c r="A25" s="162" t="s">
        <v>193</v>
      </c>
      <c r="B25" s="162" t="s">
        <v>577</v>
      </c>
      <c r="C25" s="161"/>
      <c r="D25" s="161" t="s">
        <v>116</v>
      </c>
      <c r="E25" s="214" t="s">
        <v>576</v>
      </c>
    </row>
    <row r="26" spans="1:5" x14ac:dyDescent="0.25">
      <c r="A26" s="162" t="s">
        <v>193</v>
      </c>
      <c r="B26" s="162" t="s">
        <v>575</v>
      </c>
      <c r="C26" s="161"/>
      <c r="D26" s="161" t="s">
        <v>117</v>
      </c>
      <c r="E26" s="214" t="s">
        <v>574</v>
      </c>
    </row>
    <row r="27" spans="1:5" x14ac:dyDescent="0.25">
      <c r="A27" s="162" t="s">
        <v>193</v>
      </c>
      <c r="B27" s="162" t="s">
        <v>573</v>
      </c>
      <c r="C27" s="161"/>
      <c r="D27" s="161" t="s">
        <v>118</v>
      </c>
      <c r="E27" s="214" t="s">
        <v>572</v>
      </c>
    </row>
    <row r="28" spans="1:5" x14ac:dyDescent="0.25">
      <c r="A28" s="162" t="s">
        <v>193</v>
      </c>
      <c r="B28" s="162" t="s">
        <v>571</v>
      </c>
      <c r="C28" s="161"/>
      <c r="D28" s="161" t="s">
        <v>123</v>
      </c>
      <c r="E28" s="214" t="s">
        <v>570</v>
      </c>
    </row>
    <row r="29" spans="1:5" x14ac:dyDescent="0.25">
      <c r="A29" s="162" t="s">
        <v>193</v>
      </c>
      <c r="B29" s="162" t="s">
        <v>130</v>
      </c>
      <c r="C29" s="161"/>
      <c r="D29" s="161" t="s">
        <v>131</v>
      </c>
      <c r="E29" s="214" t="s">
        <v>569</v>
      </c>
    </row>
    <row r="30" spans="1:5" x14ac:dyDescent="0.25">
      <c r="A30" s="162" t="s">
        <v>193</v>
      </c>
      <c r="B30" s="162" t="s">
        <v>134</v>
      </c>
      <c r="C30" s="161"/>
      <c r="D30" s="161" t="s">
        <v>135</v>
      </c>
      <c r="E30" s="214" t="s">
        <v>568</v>
      </c>
    </row>
    <row r="31" spans="1:5" x14ac:dyDescent="0.25">
      <c r="A31" s="162" t="s">
        <v>193</v>
      </c>
      <c r="B31" s="162" t="s">
        <v>136</v>
      </c>
      <c r="C31" s="161"/>
      <c r="D31" s="161" t="s">
        <v>137</v>
      </c>
      <c r="E31" s="214" t="s">
        <v>567</v>
      </c>
    </row>
    <row r="32" spans="1:5" x14ac:dyDescent="0.25">
      <c r="A32" s="162" t="s">
        <v>193</v>
      </c>
      <c r="B32" s="162" t="s">
        <v>140</v>
      </c>
      <c r="C32" s="161"/>
      <c r="D32" s="161" t="s">
        <v>141</v>
      </c>
      <c r="E32" s="214" t="s">
        <v>566</v>
      </c>
    </row>
    <row r="33" spans="1:5" x14ac:dyDescent="0.25">
      <c r="A33" s="162" t="s">
        <v>193</v>
      </c>
      <c r="B33" s="162" t="s">
        <v>142</v>
      </c>
      <c r="C33" s="161"/>
      <c r="D33" s="161" t="s">
        <v>143</v>
      </c>
      <c r="E33" s="214" t="s">
        <v>565</v>
      </c>
    </row>
    <row r="34" spans="1:5" x14ac:dyDescent="0.25">
      <c r="A34" s="162" t="s">
        <v>195</v>
      </c>
      <c r="B34" s="162" t="s">
        <v>564</v>
      </c>
      <c r="C34" s="161"/>
      <c r="D34" s="161" t="s">
        <v>103</v>
      </c>
      <c r="E34" s="214" t="s">
        <v>563</v>
      </c>
    </row>
    <row r="35" spans="1:5" x14ac:dyDescent="0.25">
      <c r="A35" s="162" t="s">
        <v>195</v>
      </c>
      <c r="B35" s="162" t="s">
        <v>562</v>
      </c>
      <c r="C35" s="161"/>
      <c r="D35" s="161" t="s">
        <v>119</v>
      </c>
      <c r="E35" s="214" t="s">
        <v>561</v>
      </c>
    </row>
    <row r="36" spans="1:5" x14ac:dyDescent="0.25">
      <c r="A36" s="162" t="s">
        <v>195</v>
      </c>
      <c r="B36" s="162" t="s">
        <v>124</v>
      </c>
      <c r="C36" s="161"/>
      <c r="D36" s="161" t="s">
        <v>125</v>
      </c>
      <c r="E36" s="214" t="s">
        <v>560</v>
      </c>
    </row>
    <row r="37" spans="1:5" x14ac:dyDescent="0.25">
      <c r="A37" s="162" t="s">
        <v>195</v>
      </c>
      <c r="B37" s="162" t="s">
        <v>132</v>
      </c>
      <c r="C37" s="161"/>
      <c r="D37" s="161" t="s">
        <v>133</v>
      </c>
      <c r="E37" s="214" t="s">
        <v>559</v>
      </c>
    </row>
    <row r="38" spans="1:5" x14ac:dyDescent="0.25">
      <c r="A38" s="162" t="s">
        <v>195</v>
      </c>
      <c r="B38" s="162" t="s">
        <v>558</v>
      </c>
      <c r="C38" s="161"/>
      <c r="D38" s="161" t="s">
        <v>114</v>
      </c>
      <c r="E38" s="214" t="s">
        <v>557</v>
      </c>
    </row>
    <row r="39" spans="1:5" x14ac:dyDescent="0.25">
      <c r="A39" s="162" t="s">
        <v>193</v>
      </c>
      <c r="B39" s="162" t="s">
        <v>144</v>
      </c>
      <c r="C39" s="161"/>
      <c r="D39" s="161" t="s">
        <v>515</v>
      </c>
      <c r="E39" s="214" t="s">
        <v>514</v>
      </c>
    </row>
    <row r="40" spans="1:5" x14ac:dyDescent="0.25">
      <c r="A40" s="162" t="s">
        <v>196</v>
      </c>
      <c r="B40" s="162" t="s">
        <v>99</v>
      </c>
      <c r="C40" s="161" t="s">
        <v>556</v>
      </c>
      <c r="D40" s="161" t="s">
        <v>466</v>
      </c>
      <c r="E40" s="214" t="s">
        <v>465</v>
      </c>
    </row>
    <row r="41" spans="1:5" x14ac:dyDescent="0.25">
      <c r="A41" s="162" t="s">
        <v>198</v>
      </c>
      <c r="B41" s="162" t="s">
        <v>98</v>
      </c>
      <c r="C41" s="161" t="s">
        <v>555</v>
      </c>
      <c r="D41" s="161" t="s">
        <v>466</v>
      </c>
      <c r="E41" s="214" t="s">
        <v>465</v>
      </c>
    </row>
    <row r="42" spans="1:5" ht="12.75" customHeight="1" x14ac:dyDescent="0.25">
      <c r="A42" s="162" t="s">
        <v>202</v>
      </c>
      <c r="B42" s="162" t="s">
        <v>99</v>
      </c>
      <c r="C42" s="161" t="s">
        <v>554</v>
      </c>
      <c r="D42" s="161" t="s">
        <v>466</v>
      </c>
      <c r="E42" s="214" t="s">
        <v>465</v>
      </c>
    </row>
    <row r="43" spans="1:5" ht="12.75" customHeight="1" x14ac:dyDescent="0.25">
      <c r="A43" s="162" t="s">
        <v>200</v>
      </c>
      <c r="B43" s="162" t="s">
        <v>99</v>
      </c>
      <c r="C43" s="161" t="s">
        <v>553</v>
      </c>
      <c r="D43" s="161" t="s">
        <v>552</v>
      </c>
      <c r="E43" s="214" t="s">
        <v>551</v>
      </c>
    </row>
    <row r="44" spans="1:5" ht="25" x14ac:dyDescent="0.25">
      <c r="A44" s="163" t="s">
        <v>204</v>
      </c>
      <c r="B44" s="162" t="s">
        <v>145</v>
      </c>
      <c r="C44" s="161" t="s">
        <v>550</v>
      </c>
      <c r="D44" s="161" t="s">
        <v>146</v>
      </c>
      <c r="E44" s="214" t="s">
        <v>549</v>
      </c>
    </row>
    <row r="45" spans="1:5" x14ac:dyDescent="0.25">
      <c r="A45" s="163" t="s">
        <v>204</v>
      </c>
      <c r="B45" s="162" t="s">
        <v>147</v>
      </c>
      <c r="C45" s="161"/>
      <c r="D45" s="161" t="s">
        <v>148</v>
      </c>
      <c r="E45" s="214" t="s">
        <v>548</v>
      </c>
    </row>
    <row r="46" spans="1:5" x14ac:dyDescent="0.25">
      <c r="A46" s="163" t="s">
        <v>204</v>
      </c>
      <c r="B46" s="162" t="s">
        <v>149</v>
      </c>
      <c r="C46" s="161"/>
      <c r="D46" s="161" t="s">
        <v>471</v>
      </c>
      <c r="E46" s="214" t="s">
        <v>470</v>
      </c>
    </row>
    <row r="47" spans="1:5" ht="23.15" customHeight="1" x14ac:dyDescent="0.25">
      <c r="A47" s="166" t="s">
        <v>206</v>
      </c>
      <c r="B47" s="162" t="s">
        <v>99</v>
      </c>
      <c r="C47" s="161" t="s">
        <v>547</v>
      </c>
      <c r="D47" s="161" t="s">
        <v>150</v>
      </c>
      <c r="E47" s="214" t="s">
        <v>546</v>
      </c>
    </row>
    <row r="48" spans="1:5" x14ac:dyDescent="0.25">
      <c r="A48" s="166" t="s">
        <v>206</v>
      </c>
      <c r="B48" s="162" t="s">
        <v>149</v>
      </c>
      <c r="C48" s="161"/>
      <c r="D48" s="161" t="s">
        <v>471</v>
      </c>
      <c r="E48" s="214" t="s">
        <v>470</v>
      </c>
    </row>
    <row r="49" spans="1:5" x14ac:dyDescent="0.25">
      <c r="A49" s="162" t="s">
        <v>208</v>
      </c>
      <c r="B49" s="162" t="s">
        <v>99</v>
      </c>
      <c r="C49" s="161" t="s">
        <v>545</v>
      </c>
      <c r="D49" s="161" t="s">
        <v>466</v>
      </c>
      <c r="E49" s="214" t="s">
        <v>465</v>
      </c>
    </row>
    <row r="50" spans="1:5" x14ac:dyDescent="0.25">
      <c r="A50" s="162" t="s">
        <v>210</v>
      </c>
      <c r="B50" s="162" t="s">
        <v>98</v>
      </c>
      <c r="C50" s="161" t="s">
        <v>544</v>
      </c>
      <c r="D50" s="161" t="s">
        <v>466</v>
      </c>
      <c r="E50" s="214" t="s">
        <v>465</v>
      </c>
    </row>
    <row r="51" spans="1:5" x14ac:dyDescent="0.25">
      <c r="A51" s="162" t="s">
        <v>212</v>
      </c>
      <c r="B51" s="162" t="s">
        <v>151</v>
      </c>
      <c r="C51" s="161" t="s">
        <v>543</v>
      </c>
      <c r="D51" s="161" t="s">
        <v>152</v>
      </c>
      <c r="E51" s="214" t="s">
        <v>542</v>
      </c>
    </row>
    <row r="52" spans="1:5" ht="37.5" x14ac:dyDescent="0.25">
      <c r="A52" s="162" t="s">
        <v>212</v>
      </c>
      <c r="B52" s="162" t="s">
        <v>153</v>
      </c>
      <c r="C52" s="161"/>
      <c r="D52" s="161" t="s">
        <v>154</v>
      </c>
      <c r="E52" s="214" t="s">
        <v>541</v>
      </c>
    </row>
    <row r="53" spans="1:5" x14ac:dyDescent="0.25">
      <c r="A53" s="162" t="s">
        <v>212</v>
      </c>
      <c r="B53" s="162" t="s">
        <v>155</v>
      </c>
      <c r="C53" s="161"/>
      <c r="D53" s="161" t="s">
        <v>156</v>
      </c>
      <c r="E53" s="214" t="s">
        <v>540</v>
      </c>
    </row>
    <row r="54" spans="1:5" x14ac:dyDescent="0.25">
      <c r="A54" s="162" t="s">
        <v>212</v>
      </c>
      <c r="B54" s="162" t="s">
        <v>149</v>
      </c>
      <c r="C54" s="161"/>
      <c r="D54" s="161" t="s">
        <v>471</v>
      </c>
      <c r="E54" s="214" t="s">
        <v>470</v>
      </c>
    </row>
    <row r="55" spans="1:5" x14ac:dyDescent="0.25">
      <c r="A55" s="162" t="s">
        <v>214</v>
      </c>
      <c r="B55" s="162" t="s">
        <v>98</v>
      </c>
      <c r="C55" s="161" t="s">
        <v>539</v>
      </c>
      <c r="D55" s="161" t="s">
        <v>466</v>
      </c>
      <c r="E55" s="214" t="s">
        <v>465</v>
      </c>
    </row>
    <row r="56" spans="1:5" x14ac:dyDescent="0.25">
      <c r="A56" s="162" t="s">
        <v>216</v>
      </c>
      <c r="B56" s="162" t="s">
        <v>98</v>
      </c>
      <c r="C56" s="161" t="s">
        <v>538</v>
      </c>
      <c r="D56" s="161" t="s">
        <v>466</v>
      </c>
      <c r="E56" s="214" t="s">
        <v>465</v>
      </c>
    </row>
    <row r="57" spans="1:5" x14ac:dyDescent="0.25">
      <c r="A57" s="162" t="s">
        <v>218</v>
      </c>
      <c r="B57" s="162" t="s">
        <v>98</v>
      </c>
      <c r="C57" s="161" t="s">
        <v>537</v>
      </c>
      <c r="D57" s="161" t="s">
        <v>536</v>
      </c>
      <c r="E57" s="214" t="s">
        <v>465</v>
      </c>
    </row>
    <row r="58" spans="1:5" x14ac:dyDescent="0.25">
      <c r="A58" s="162" t="s">
        <v>220</v>
      </c>
      <c r="B58" s="162" t="s">
        <v>98</v>
      </c>
      <c r="C58" s="161" t="s">
        <v>535</v>
      </c>
      <c r="D58" s="161" t="s">
        <v>466</v>
      </c>
      <c r="E58" s="214" t="s">
        <v>465</v>
      </c>
    </row>
    <row r="59" spans="1:5" x14ac:dyDescent="0.25">
      <c r="A59" s="162" t="s">
        <v>222</v>
      </c>
      <c r="B59" s="162" t="s">
        <v>99</v>
      </c>
      <c r="C59" s="161" t="s">
        <v>534</v>
      </c>
      <c r="D59" s="161" t="s">
        <v>157</v>
      </c>
      <c r="E59" s="214" t="s">
        <v>533</v>
      </c>
    </row>
    <row r="60" spans="1:5" x14ac:dyDescent="0.25">
      <c r="A60" s="162" t="s">
        <v>222</v>
      </c>
      <c r="B60" s="162" t="s">
        <v>149</v>
      </c>
      <c r="C60" s="161"/>
      <c r="D60" s="161" t="s">
        <v>471</v>
      </c>
      <c r="E60" s="214" t="s">
        <v>470</v>
      </c>
    </row>
    <row r="61" spans="1:5" x14ac:dyDescent="0.25">
      <c r="A61" s="162" t="s">
        <v>224</v>
      </c>
      <c r="B61" s="162" t="s">
        <v>145</v>
      </c>
      <c r="C61" s="161" t="s">
        <v>532</v>
      </c>
      <c r="D61" s="161" t="s">
        <v>531</v>
      </c>
      <c r="E61" s="214" t="s">
        <v>530</v>
      </c>
    </row>
    <row r="62" spans="1:5" x14ac:dyDescent="0.25">
      <c r="A62" s="162" t="s">
        <v>224</v>
      </c>
      <c r="B62" s="162" t="s">
        <v>149</v>
      </c>
      <c r="C62" s="161"/>
      <c r="D62" s="161" t="s">
        <v>471</v>
      </c>
      <c r="E62" s="214" t="s">
        <v>470</v>
      </c>
    </row>
    <row r="63" spans="1:5" ht="25" x14ac:dyDescent="0.25">
      <c r="A63" s="162" t="s">
        <v>226</v>
      </c>
      <c r="B63" s="162" t="s">
        <v>99</v>
      </c>
      <c r="C63" s="161" t="s">
        <v>529</v>
      </c>
      <c r="D63" s="167" t="s">
        <v>158</v>
      </c>
      <c r="E63" s="214" t="s">
        <v>528</v>
      </c>
    </row>
    <row r="64" spans="1:5" ht="25" x14ac:dyDescent="0.25">
      <c r="A64" s="162" t="s">
        <v>226</v>
      </c>
      <c r="B64" s="162" t="s">
        <v>149</v>
      </c>
      <c r="C64" s="161"/>
      <c r="D64" s="161" t="s">
        <v>471</v>
      </c>
      <c r="E64" s="214" t="s">
        <v>527</v>
      </c>
    </row>
    <row r="65" spans="1:5" x14ac:dyDescent="0.25">
      <c r="A65" s="162" t="s">
        <v>228</v>
      </c>
      <c r="B65" s="162" t="s">
        <v>99</v>
      </c>
      <c r="C65" s="161" t="s">
        <v>526</v>
      </c>
      <c r="D65" s="161" t="s">
        <v>525</v>
      </c>
      <c r="E65" s="214" t="s">
        <v>524</v>
      </c>
    </row>
    <row r="66" spans="1:5" x14ac:dyDescent="0.25">
      <c r="A66" s="162" t="s">
        <v>228</v>
      </c>
      <c r="B66" s="162" t="s">
        <v>149</v>
      </c>
      <c r="C66" s="161"/>
      <c r="D66" s="161" t="s">
        <v>471</v>
      </c>
      <c r="E66" s="214" t="s">
        <v>470</v>
      </c>
    </row>
    <row r="67" spans="1:5" x14ac:dyDescent="0.25">
      <c r="A67" s="162" t="s">
        <v>230</v>
      </c>
      <c r="B67" s="162" t="s">
        <v>99</v>
      </c>
      <c r="C67" s="161" t="s">
        <v>523</v>
      </c>
      <c r="D67" s="161" t="s">
        <v>159</v>
      </c>
      <c r="E67" s="214" t="s">
        <v>522</v>
      </c>
    </row>
    <row r="68" spans="1:5" x14ac:dyDescent="0.25">
      <c r="A68" s="162" t="s">
        <v>230</v>
      </c>
      <c r="B68" s="162" t="s">
        <v>149</v>
      </c>
      <c r="C68" s="161"/>
      <c r="D68" s="161" t="s">
        <v>471</v>
      </c>
      <c r="E68" s="214" t="s">
        <v>470</v>
      </c>
    </row>
    <row r="69" spans="1:5" x14ac:dyDescent="0.25">
      <c r="A69" s="162" t="s">
        <v>232</v>
      </c>
      <c r="B69" s="162" t="s">
        <v>98</v>
      </c>
      <c r="C69" s="161" t="s">
        <v>521</v>
      </c>
      <c r="D69" s="161" t="s">
        <v>466</v>
      </c>
      <c r="E69" s="214" t="s">
        <v>465</v>
      </c>
    </row>
    <row r="70" spans="1:5" x14ac:dyDescent="0.25">
      <c r="A70" s="162" t="s">
        <v>234</v>
      </c>
      <c r="B70" s="162" t="s">
        <v>98</v>
      </c>
      <c r="C70" s="161" t="s">
        <v>520</v>
      </c>
      <c r="D70" s="161" t="s">
        <v>466</v>
      </c>
      <c r="E70" s="214" t="s">
        <v>465</v>
      </c>
    </row>
    <row r="71" spans="1:5" x14ac:dyDescent="0.25">
      <c r="A71" s="162" t="s">
        <v>236</v>
      </c>
      <c r="B71" s="162" t="s">
        <v>160</v>
      </c>
      <c r="C71" s="161" t="s">
        <v>519</v>
      </c>
      <c r="D71" s="161" t="s">
        <v>161</v>
      </c>
      <c r="E71" s="214" t="s">
        <v>518</v>
      </c>
    </row>
    <row r="72" spans="1:5" x14ac:dyDescent="0.25">
      <c r="A72" s="163" t="s">
        <v>236</v>
      </c>
      <c r="B72" s="162" t="s">
        <v>99</v>
      </c>
      <c r="C72" s="161"/>
      <c r="D72" s="161" t="s">
        <v>162</v>
      </c>
      <c r="E72" s="214" t="s">
        <v>517</v>
      </c>
    </row>
    <row r="73" spans="1:5" x14ac:dyDescent="0.25">
      <c r="A73" s="162" t="s">
        <v>236</v>
      </c>
      <c r="B73" s="162" t="s">
        <v>149</v>
      </c>
      <c r="C73" s="161"/>
      <c r="D73" s="161" t="s">
        <v>516</v>
      </c>
      <c r="E73" s="214" t="s">
        <v>470</v>
      </c>
    </row>
    <row r="74" spans="1:5" x14ac:dyDescent="0.25">
      <c r="A74" s="163" t="s">
        <v>236</v>
      </c>
      <c r="B74" s="162" t="s">
        <v>149</v>
      </c>
      <c r="C74" s="161"/>
      <c r="D74" s="161" t="s">
        <v>515</v>
      </c>
      <c r="E74" s="214" t="s">
        <v>514</v>
      </c>
    </row>
    <row r="75" spans="1:5" x14ac:dyDescent="0.25">
      <c r="A75" s="163" t="s">
        <v>238</v>
      </c>
      <c r="B75" s="162" t="s">
        <v>99</v>
      </c>
      <c r="C75" s="161" t="s">
        <v>513</v>
      </c>
      <c r="D75" s="161" t="s">
        <v>466</v>
      </c>
      <c r="E75" s="214" t="s">
        <v>465</v>
      </c>
    </row>
    <row r="76" spans="1:5" x14ac:dyDescent="0.25">
      <c r="A76" s="162" t="s">
        <v>239</v>
      </c>
      <c r="B76" s="162" t="s">
        <v>98</v>
      </c>
      <c r="C76" s="161" t="s">
        <v>512</v>
      </c>
      <c r="D76" s="161" t="s">
        <v>466</v>
      </c>
      <c r="E76" s="214" t="s">
        <v>465</v>
      </c>
    </row>
    <row r="77" spans="1:5" x14ac:dyDescent="0.25">
      <c r="A77" s="162" t="s">
        <v>241</v>
      </c>
      <c r="B77" s="162" t="s">
        <v>98</v>
      </c>
      <c r="C77" s="161" t="s">
        <v>511</v>
      </c>
      <c r="D77" s="161" t="s">
        <v>466</v>
      </c>
      <c r="E77" s="214" t="s">
        <v>465</v>
      </c>
    </row>
    <row r="78" spans="1:5" ht="12.75" customHeight="1" x14ac:dyDescent="0.25">
      <c r="A78" s="162" t="s">
        <v>242</v>
      </c>
      <c r="B78" s="162" t="s">
        <v>163</v>
      </c>
      <c r="C78" s="161" t="s">
        <v>510</v>
      </c>
      <c r="D78" s="161" t="s">
        <v>466</v>
      </c>
      <c r="E78" s="214" t="s">
        <v>465</v>
      </c>
    </row>
    <row r="79" spans="1:5" ht="37.5" x14ac:dyDescent="0.25">
      <c r="A79" s="162" t="s">
        <v>244</v>
      </c>
      <c r="B79" s="162" t="s">
        <v>99</v>
      </c>
      <c r="C79" s="161" t="s">
        <v>509</v>
      </c>
      <c r="D79" s="161" t="s">
        <v>508</v>
      </c>
      <c r="E79" s="214" t="s">
        <v>507</v>
      </c>
    </row>
    <row r="80" spans="1:5" x14ac:dyDescent="0.25">
      <c r="A80" s="162" t="s">
        <v>244</v>
      </c>
      <c r="B80" s="162" t="s">
        <v>149</v>
      </c>
      <c r="C80" s="161"/>
      <c r="D80" s="161" t="s">
        <v>471</v>
      </c>
      <c r="E80" s="214" t="s">
        <v>470</v>
      </c>
    </row>
    <row r="81" spans="1:5" ht="13.15" customHeight="1" x14ac:dyDescent="0.25">
      <c r="A81" s="162" t="s">
        <v>246</v>
      </c>
      <c r="B81" s="162" t="s">
        <v>120</v>
      </c>
      <c r="C81" s="161" t="s">
        <v>506</v>
      </c>
      <c r="D81" s="161" t="s">
        <v>466</v>
      </c>
      <c r="E81" s="214" t="s">
        <v>465</v>
      </c>
    </row>
    <row r="82" spans="1:5" x14ac:dyDescent="0.25">
      <c r="A82" s="162" t="s">
        <v>248</v>
      </c>
      <c r="B82" s="162" t="s">
        <v>99</v>
      </c>
      <c r="C82" s="161" t="s">
        <v>505</v>
      </c>
      <c r="D82" s="161" t="s">
        <v>164</v>
      </c>
      <c r="E82" s="214" t="s">
        <v>505</v>
      </c>
    </row>
    <row r="83" spans="1:5" ht="25" x14ac:dyDescent="0.25">
      <c r="A83" s="162" t="s">
        <v>248</v>
      </c>
      <c r="B83" s="162" t="s">
        <v>160</v>
      </c>
      <c r="C83" s="161"/>
      <c r="D83" s="161" t="s">
        <v>165</v>
      </c>
      <c r="E83" s="214" t="s">
        <v>504</v>
      </c>
    </row>
    <row r="84" spans="1:5" ht="25" x14ac:dyDescent="0.25">
      <c r="A84" s="162" t="s">
        <v>248</v>
      </c>
      <c r="B84" s="162" t="s">
        <v>145</v>
      </c>
      <c r="C84" s="161" t="s">
        <v>503</v>
      </c>
      <c r="D84" s="161" t="s">
        <v>166</v>
      </c>
      <c r="E84" s="214" t="s">
        <v>502</v>
      </c>
    </row>
    <row r="85" spans="1:5" x14ac:dyDescent="0.25">
      <c r="A85" s="162" t="s">
        <v>250</v>
      </c>
      <c r="B85" s="162" t="s">
        <v>147</v>
      </c>
      <c r="C85" s="161"/>
      <c r="D85" s="161" t="s">
        <v>167</v>
      </c>
      <c r="E85" s="214" t="s">
        <v>501</v>
      </c>
    </row>
    <row r="86" spans="1:5" x14ac:dyDescent="0.25">
      <c r="A86" s="162" t="s">
        <v>251</v>
      </c>
      <c r="B86" s="162" t="s">
        <v>149</v>
      </c>
      <c r="C86" s="161"/>
      <c r="D86" s="161" t="s">
        <v>471</v>
      </c>
      <c r="E86" s="214" t="s">
        <v>470</v>
      </c>
    </row>
    <row r="87" spans="1:5" x14ac:dyDescent="0.25">
      <c r="A87" s="162" t="s">
        <v>252</v>
      </c>
      <c r="B87" s="162" t="s">
        <v>98</v>
      </c>
      <c r="C87" s="161" t="s">
        <v>500</v>
      </c>
      <c r="D87" s="161" t="s">
        <v>466</v>
      </c>
      <c r="E87" s="214" t="s">
        <v>465</v>
      </c>
    </row>
    <row r="88" spans="1:5" x14ac:dyDescent="0.25">
      <c r="A88" s="163" t="s">
        <v>254</v>
      </c>
      <c r="B88" s="162" t="s">
        <v>99</v>
      </c>
      <c r="C88" s="161" t="s">
        <v>499</v>
      </c>
      <c r="D88" s="161" t="s">
        <v>466</v>
      </c>
      <c r="E88" s="214" t="s">
        <v>465</v>
      </c>
    </row>
    <row r="89" spans="1:5" x14ac:dyDescent="0.25">
      <c r="A89" s="162" t="s">
        <v>255</v>
      </c>
      <c r="B89" s="162" t="s">
        <v>98</v>
      </c>
      <c r="C89" s="161" t="s">
        <v>498</v>
      </c>
      <c r="D89" s="161" t="s">
        <v>466</v>
      </c>
      <c r="E89" s="214" t="s">
        <v>465</v>
      </c>
    </row>
    <row r="90" spans="1:5" x14ac:dyDescent="0.25">
      <c r="A90" s="162" t="s">
        <v>257</v>
      </c>
      <c r="B90" s="162" t="s">
        <v>98</v>
      </c>
      <c r="C90" s="161" t="s">
        <v>497</v>
      </c>
      <c r="D90" s="161" t="s">
        <v>466</v>
      </c>
      <c r="E90" s="214" t="s">
        <v>465</v>
      </c>
    </row>
    <row r="91" spans="1:5" x14ac:dyDescent="0.25">
      <c r="A91" s="162" t="s">
        <v>259</v>
      </c>
      <c r="B91" s="162" t="s">
        <v>99</v>
      </c>
      <c r="C91" s="161" t="s">
        <v>496</v>
      </c>
      <c r="D91" s="161" t="s">
        <v>168</v>
      </c>
      <c r="E91" s="214" t="s">
        <v>495</v>
      </c>
    </row>
    <row r="92" spans="1:5" x14ac:dyDescent="0.25">
      <c r="A92" s="162" t="s">
        <v>259</v>
      </c>
      <c r="B92" s="162" t="s">
        <v>149</v>
      </c>
      <c r="C92" s="161"/>
      <c r="D92" s="161" t="s">
        <v>471</v>
      </c>
      <c r="E92" s="214" t="s">
        <v>470</v>
      </c>
    </row>
    <row r="93" spans="1:5" ht="25" x14ac:dyDescent="0.25">
      <c r="A93" s="162" t="s">
        <v>261</v>
      </c>
      <c r="B93" s="162" t="s">
        <v>99</v>
      </c>
      <c r="C93" s="161" t="s">
        <v>494</v>
      </c>
      <c r="D93" s="161" t="s">
        <v>169</v>
      </c>
      <c r="E93" s="214" t="s">
        <v>493</v>
      </c>
    </row>
    <row r="94" spans="1:5" x14ac:dyDescent="0.25">
      <c r="A94" s="162" t="s">
        <v>261</v>
      </c>
      <c r="B94" s="162" t="s">
        <v>149</v>
      </c>
      <c r="C94" s="161"/>
      <c r="D94" s="161" t="s">
        <v>471</v>
      </c>
      <c r="E94" s="214" t="s">
        <v>470</v>
      </c>
    </row>
    <row r="95" spans="1:5" x14ac:dyDescent="0.25">
      <c r="A95" s="163" t="s">
        <v>263</v>
      </c>
      <c r="B95" s="162" t="s">
        <v>170</v>
      </c>
      <c r="C95" s="161" t="s">
        <v>492</v>
      </c>
      <c r="D95" s="161" t="s">
        <v>70</v>
      </c>
      <c r="E95" s="214" t="s">
        <v>476</v>
      </c>
    </row>
    <row r="96" spans="1:5" x14ac:dyDescent="0.25">
      <c r="A96" s="163" t="s">
        <v>265</v>
      </c>
      <c r="B96" s="162" t="s">
        <v>99</v>
      </c>
      <c r="C96" s="161" t="s">
        <v>491</v>
      </c>
      <c r="D96" s="161" t="s">
        <v>466</v>
      </c>
      <c r="E96" s="214" t="s">
        <v>465</v>
      </c>
    </row>
    <row r="97" spans="1:5" x14ac:dyDescent="0.25">
      <c r="A97" s="162" t="s">
        <v>267</v>
      </c>
      <c r="B97" s="162" t="s">
        <v>99</v>
      </c>
      <c r="C97" s="161" t="s">
        <v>490</v>
      </c>
      <c r="D97" s="161" t="s">
        <v>466</v>
      </c>
      <c r="E97" s="214" t="s">
        <v>465</v>
      </c>
    </row>
    <row r="98" spans="1:5" x14ac:dyDescent="0.25">
      <c r="A98" s="163" t="s">
        <v>269</v>
      </c>
      <c r="B98" s="162" t="s">
        <v>160</v>
      </c>
      <c r="C98" s="161" t="s">
        <v>489</v>
      </c>
      <c r="D98" s="161" t="s">
        <v>466</v>
      </c>
      <c r="E98" s="214" t="s">
        <v>465</v>
      </c>
    </row>
    <row r="99" spans="1:5" x14ac:dyDescent="0.25">
      <c r="A99" s="166" t="s">
        <v>270</v>
      </c>
      <c r="B99" s="162" t="s">
        <v>171</v>
      </c>
      <c r="C99" s="161" t="s">
        <v>488</v>
      </c>
      <c r="D99" s="161" t="s">
        <v>466</v>
      </c>
      <c r="E99" s="214" t="s">
        <v>465</v>
      </c>
    </row>
    <row r="100" spans="1:5" x14ac:dyDescent="0.25">
      <c r="A100" s="162" t="s">
        <v>272</v>
      </c>
      <c r="B100" s="162" t="s">
        <v>172</v>
      </c>
      <c r="C100" s="161" t="s">
        <v>487</v>
      </c>
      <c r="D100" s="161" t="s">
        <v>173</v>
      </c>
      <c r="E100" s="214" t="s">
        <v>486</v>
      </c>
    </row>
    <row r="101" spans="1:5" x14ac:dyDescent="0.25">
      <c r="A101" s="162" t="s">
        <v>272</v>
      </c>
      <c r="B101" s="162" t="s">
        <v>170</v>
      </c>
      <c r="C101" s="161"/>
      <c r="D101" s="161" t="s">
        <v>174</v>
      </c>
      <c r="E101" s="214" t="s">
        <v>485</v>
      </c>
    </row>
    <row r="102" spans="1:5" x14ac:dyDescent="0.25">
      <c r="A102" s="162" t="s">
        <v>272</v>
      </c>
      <c r="B102" s="162" t="s">
        <v>128</v>
      </c>
      <c r="C102" s="161"/>
      <c r="D102" s="161" t="s">
        <v>175</v>
      </c>
      <c r="E102" s="214" t="s">
        <v>484</v>
      </c>
    </row>
    <row r="103" spans="1:5" x14ac:dyDescent="0.25">
      <c r="A103" s="162" t="s">
        <v>272</v>
      </c>
      <c r="B103" s="162" t="s">
        <v>176</v>
      </c>
      <c r="C103" s="161"/>
      <c r="D103" s="161" t="s">
        <v>177</v>
      </c>
      <c r="E103" s="214" t="s">
        <v>483</v>
      </c>
    </row>
    <row r="104" spans="1:5" x14ac:dyDescent="0.25">
      <c r="A104" s="162" t="s">
        <v>272</v>
      </c>
      <c r="B104" s="162" t="s">
        <v>178</v>
      </c>
      <c r="C104" s="161"/>
      <c r="D104" s="161" t="s">
        <v>179</v>
      </c>
      <c r="E104" s="214" t="s">
        <v>482</v>
      </c>
    </row>
    <row r="105" spans="1:5" x14ac:dyDescent="0.25">
      <c r="A105" s="162" t="s">
        <v>272</v>
      </c>
      <c r="B105" s="162" t="s">
        <v>155</v>
      </c>
      <c r="C105" s="161"/>
      <c r="D105" s="161" t="s">
        <v>180</v>
      </c>
      <c r="E105" s="214" t="s">
        <v>481</v>
      </c>
    </row>
    <row r="106" spans="1:5" x14ac:dyDescent="0.25">
      <c r="A106" s="162" t="s">
        <v>272</v>
      </c>
      <c r="B106" s="162" t="s">
        <v>181</v>
      </c>
      <c r="C106" s="161"/>
      <c r="D106" s="161" t="s">
        <v>182</v>
      </c>
      <c r="E106" s="214" t="s">
        <v>480</v>
      </c>
    </row>
    <row r="107" spans="1:5" x14ac:dyDescent="0.25">
      <c r="A107" s="162" t="s">
        <v>272</v>
      </c>
      <c r="B107" s="162" t="s">
        <v>149</v>
      </c>
      <c r="C107" s="161"/>
      <c r="D107" s="161" t="s">
        <v>471</v>
      </c>
      <c r="E107" s="214" t="s">
        <v>470</v>
      </c>
    </row>
    <row r="108" spans="1:5" x14ac:dyDescent="0.25">
      <c r="A108" s="162" t="s">
        <v>274</v>
      </c>
      <c r="B108" s="162" t="s">
        <v>128</v>
      </c>
      <c r="C108" s="161" t="s">
        <v>479</v>
      </c>
      <c r="D108" s="161" t="s">
        <v>466</v>
      </c>
      <c r="E108" s="214" t="s">
        <v>465</v>
      </c>
    </row>
    <row r="109" spans="1:5" x14ac:dyDescent="0.25">
      <c r="A109" s="162" t="s">
        <v>276</v>
      </c>
      <c r="B109" s="162" t="s">
        <v>183</v>
      </c>
      <c r="C109" s="161" t="s">
        <v>478</v>
      </c>
      <c r="D109" s="161" t="s">
        <v>466</v>
      </c>
      <c r="E109" s="214" t="s">
        <v>465</v>
      </c>
    </row>
    <row r="110" spans="1:5" x14ac:dyDescent="0.25">
      <c r="A110" s="163" t="s">
        <v>263</v>
      </c>
      <c r="B110" s="162" t="s">
        <v>183</v>
      </c>
      <c r="C110" s="161" t="s">
        <v>477</v>
      </c>
      <c r="D110" s="161" t="s">
        <v>477</v>
      </c>
      <c r="E110" s="214" t="s">
        <v>476</v>
      </c>
    </row>
    <row r="111" spans="1:5" ht="25" x14ac:dyDescent="0.25">
      <c r="A111" s="165" t="s">
        <v>278</v>
      </c>
      <c r="B111" s="165" t="s">
        <v>98</v>
      </c>
      <c r="C111" s="164" t="s">
        <v>77</v>
      </c>
      <c r="D111" s="164" t="s">
        <v>475</v>
      </c>
      <c r="E111" s="215" t="s">
        <v>474</v>
      </c>
    </row>
    <row r="112" spans="1:5" x14ac:dyDescent="0.25">
      <c r="A112" s="162" t="s">
        <v>281</v>
      </c>
      <c r="B112" s="162" t="s">
        <v>160</v>
      </c>
      <c r="C112" s="161" t="s">
        <v>473</v>
      </c>
      <c r="D112" s="161" t="s">
        <v>184</v>
      </c>
      <c r="E112" s="214" t="s">
        <v>472</v>
      </c>
    </row>
    <row r="113" spans="1:6" x14ac:dyDescent="0.25">
      <c r="A113" s="162" t="s">
        <v>281</v>
      </c>
      <c r="B113" s="162" t="s">
        <v>149</v>
      </c>
      <c r="C113" s="161"/>
      <c r="D113" s="161" t="s">
        <v>471</v>
      </c>
      <c r="E113" s="214" t="s">
        <v>470</v>
      </c>
    </row>
    <row r="114" spans="1:6" x14ac:dyDescent="0.25">
      <c r="A114" s="162" t="s">
        <v>283</v>
      </c>
      <c r="B114" s="162" t="s">
        <v>151</v>
      </c>
      <c r="C114" s="161" t="s">
        <v>469</v>
      </c>
      <c r="D114" s="161" t="s">
        <v>466</v>
      </c>
      <c r="E114" s="214" t="s">
        <v>465</v>
      </c>
    </row>
    <row r="115" spans="1:6" x14ac:dyDescent="0.25">
      <c r="A115" s="162" t="s">
        <v>285</v>
      </c>
      <c r="B115" s="162" t="s">
        <v>98</v>
      </c>
      <c r="C115" s="161" t="s">
        <v>468</v>
      </c>
      <c r="D115" s="161" t="s">
        <v>466</v>
      </c>
      <c r="E115" s="214" t="s">
        <v>465</v>
      </c>
    </row>
    <row r="116" spans="1:6" x14ac:dyDescent="0.25">
      <c r="A116" s="163" t="s">
        <v>287</v>
      </c>
      <c r="B116" s="162" t="s">
        <v>185</v>
      </c>
      <c r="C116" s="161" t="s">
        <v>467</v>
      </c>
      <c r="D116" s="161" t="s">
        <v>466</v>
      </c>
      <c r="E116" s="214" t="s">
        <v>465</v>
      </c>
    </row>
    <row r="117" spans="1:6" s="159" customFormat="1" ht="61.5" customHeight="1" x14ac:dyDescent="0.25">
      <c r="A117" s="158" t="s">
        <v>464</v>
      </c>
      <c r="B117" s="158"/>
      <c r="C117" s="158"/>
      <c r="D117" s="158"/>
      <c r="E117" s="158"/>
      <c r="F117" s="157"/>
    </row>
    <row r="118" spans="1:6" s="159" customFormat="1" ht="13" x14ac:dyDescent="0.3">
      <c r="A118" s="184" t="s">
        <v>643</v>
      </c>
      <c r="B118" s="160"/>
      <c r="C118" s="158"/>
      <c r="D118" s="158"/>
      <c r="E118" s="158"/>
      <c r="F118" s="157"/>
    </row>
    <row r="119" spans="1:6" s="159" customFormat="1" ht="13" x14ac:dyDescent="0.3">
      <c r="A119" s="160"/>
      <c r="B119" s="160"/>
      <c r="C119" s="160"/>
      <c r="D119" s="158"/>
      <c r="E119" s="158"/>
      <c r="F119" s="157"/>
    </row>
  </sheetData>
  <printOptions gridLines="1"/>
  <pageMargins left="0.75" right="0.75" top="0.75" bottom="0.5" header="0.5" footer="0.5"/>
  <pageSetup scale="70" orientation="landscape" horizontalDpi="300" verticalDpi="300" r:id="rId1"/>
  <headerFooter alignWithMargins="0">
    <oddFooter>&amp;C&amp;P</oddFooter>
  </headerFooter>
  <rowBreaks count="2" manualBreakCount="2">
    <brk id="51" max="16383" man="1"/>
    <brk id="93" max="16383" man="1"/>
  </rowBreak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21FF7-73F7-4472-999E-50FFF48A8E02}">
  <dimension ref="A1:E18"/>
  <sheetViews>
    <sheetView tabSelected="1" zoomScale="80" zoomScaleNormal="80" workbookViewId="0"/>
  </sheetViews>
  <sheetFormatPr defaultColWidth="8.7265625" defaultRowHeight="14.5" x14ac:dyDescent="0.35"/>
  <cols>
    <col min="1" max="1" width="34.54296875" style="61" bestFit="1" customWidth="1"/>
    <col min="2" max="2" width="8.1796875" style="61" customWidth="1"/>
    <col min="3" max="3" width="84.54296875" style="5" bestFit="1" customWidth="1"/>
    <col min="4" max="4" width="41.1796875" style="61" bestFit="1" customWidth="1"/>
    <col min="5" max="5" width="36.453125" style="61" bestFit="1" customWidth="1"/>
    <col min="6" max="16384" width="8.7265625" style="61"/>
  </cols>
  <sheetData>
    <row r="1" spans="1:5" x14ac:dyDescent="0.35">
      <c r="A1" s="137" t="s">
        <v>657</v>
      </c>
    </row>
    <row r="2" spans="1:5" s="183" customFormat="1" ht="18.5" x14ac:dyDescent="0.45">
      <c r="A2" s="236" t="s">
        <v>619</v>
      </c>
      <c r="B2" s="236"/>
      <c r="C2" s="236"/>
      <c r="D2" s="236"/>
      <c r="E2" s="236"/>
    </row>
    <row r="3" spans="1:5" s="182" customFormat="1" x14ac:dyDescent="0.35">
      <c r="A3" s="210" t="s">
        <v>620</v>
      </c>
      <c r="B3" s="185" t="s">
        <v>621</v>
      </c>
      <c r="C3" s="186" t="s">
        <v>622</v>
      </c>
      <c r="D3" s="185" t="s">
        <v>623</v>
      </c>
      <c r="E3" s="211" t="s">
        <v>624</v>
      </c>
    </row>
    <row r="4" spans="1:5" ht="43.5" x14ac:dyDescent="0.35">
      <c r="A4" s="72" t="s">
        <v>82</v>
      </c>
      <c r="B4" s="187">
        <v>2022</v>
      </c>
      <c r="C4" s="188" t="s">
        <v>644</v>
      </c>
      <c r="D4" s="187" t="s">
        <v>645</v>
      </c>
      <c r="E4" s="212" t="s">
        <v>625</v>
      </c>
    </row>
    <row r="5" spans="1:5" ht="43.5" x14ac:dyDescent="0.35">
      <c r="A5" s="74" t="s">
        <v>19</v>
      </c>
      <c r="B5" s="6">
        <v>2022</v>
      </c>
      <c r="C5" s="189" t="s">
        <v>644</v>
      </c>
      <c r="D5" s="189" t="s">
        <v>626</v>
      </c>
      <c r="E5" s="73" t="s">
        <v>627</v>
      </c>
    </row>
    <row r="6" spans="1:5" x14ac:dyDescent="0.35">
      <c r="A6" s="74" t="s">
        <v>1</v>
      </c>
      <c r="B6" s="6">
        <v>2022</v>
      </c>
      <c r="C6" s="190" t="s">
        <v>628</v>
      </c>
      <c r="D6" s="6" t="s">
        <v>629</v>
      </c>
      <c r="E6" s="73" t="s">
        <v>627</v>
      </c>
    </row>
    <row r="7" spans="1:5" x14ac:dyDescent="0.35">
      <c r="A7" s="74" t="s">
        <v>630</v>
      </c>
      <c r="B7" s="6">
        <v>2021</v>
      </c>
      <c r="C7" s="190" t="s">
        <v>631</v>
      </c>
      <c r="D7" s="6" t="s">
        <v>632</v>
      </c>
      <c r="E7" s="213" t="s">
        <v>625</v>
      </c>
    </row>
    <row r="8" spans="1:5" x14ac:dyDescent="0.35">
      <c r="A8" s="74" t="s">
        <v>633</v>
      </c>
      <c r="B8" s="6">
        <v>2021</v>
      </c>
      <c r="C8" s="189" t="s">
        <v>634</v>
      </c>
      <c r="D8" s="6" t="s">
        <v>635</v>
      </c>
      <c r="E8" s="73" t="s">
        <v>627</v>
      </c>
    </row>
    <row r="9" spans="1:5" x14ac:dyDescent="0.35">
      <c r="A9" s="74" t="s">
        <v>636</v>
      </c>
      <c r="B9" s="6">
        <v>2021</v>
      </c>
      <c r="C9" s="190" t="s">
        <v>646</v>
      </c>
      <c r="D9" s="191" t="s">
        <v>629</v>
      </c>
      <c r="E9" s="73" t="s">
        <v>637</v>
      </c>
    </row>
    <row r="10" spans="1:5" x14ac:dyDescent="0.35">
      <c r="A10" s="74" t="s">
        <v>638</v>
      </c>
      <c r="B10" s="6">
        <v>2021</v>
      </c>
      <c r="C10" s="190" t="s">
        <v>646</v>
      </c>
      <c r="D10" s="191" t="s">
        <v>629</v>
      </c>
      <c r="E10" s="73" t="s">
        <v>637</v>
      </c>
    </row>
    <row r="11" spans="1:5" x14ac:dyDescent="0.35">
      <c r="A11" s="74" t="s">
        <v>639</v>
      </c>
      <c r="B11" s="6">
        <v>2022</v>
      </c>
      <c r="C11" s="190" t="s">
        <v>640</v>
      </c>
      <c r="D11" s="191" t="s">
        <v>629</v>
      </c>
      <c r="E11" s="73" t="s">
        <v>627</v>
      </c>
    </row>
    <row r="12" spans="1:5" ht="43.5" x14ac:dyDescent="0.35">
      <c r="A12" s="74" t="s">
        <v>26</v>
      </c>
      <c r="B12" s="6">
        <v>2022</v>
      </c>
      <c r="C12" s="189" t="s">
        <v>644</v>
      </c>
      <c r="D12" s="6" t="s">
        <v>629</v>
      </c>
      <c r="E12" s="73" t="s">
        <v>627</v>
      </c>
    </row>
    <row r="13" spans="1:5" ht="43.5" x14ac:dyDescent="0.35">
      <c r="A13" s="74" t="s">
        <v>28</v>
      </c>
      <c r="B13" s="6">
        <v>2022</v>
      </c>
      <c r="C13" s="189" t="s">
        <v>644</v>
      </c>
      <c r="D13" s="6" t="s">
        <v>629</v>
      </c>
      <c r="E13" s="73" t="s">
        <v>627</v>
      </c>
    </row>
    <row r="14" spans="1:5" ht="43.5" x14ac:dyDescent="0.35">
      <c r="A14" s="74" t="s">
        <v>29</v>
      </c>
      <c r="B14" s="6">
        <v>2022</v>
      </c>
      <c r="C14" s="189" t="s">
        <v>644</v>
      </c>
      <c r="D14" s="6" t="s">
        <v>629</v>
      </c>
      <c r="E14" s="73" t="s">
        <v>627</v>
      </c>
    </row>
    <row r="15" spans="1:5" ht="43.5" x14ac:dyDescent="0.35">
      <c r="A15" s="74" t="s">
        <v>85</v>
      </c>
      <c r="B15" s="6">
        <v>2022</v>
      </c>
      <c r="C15" s="189" t="s">
        <v>644</v>
      </c>
      <c r="D15" s="6" t="s">
        <v>629</v>
      </c>
      <c r="E15" s="73" t="s">
        <v>627</v>
      </c>
    </row>
    <row r="16" spans="1:5" ht="43.5" x14ac:dyDescent="0.35">
      <c r="A16" s="74" t="s">
        <v>641</v>
      </c>
      <c r="B16" s="6">
        <v>2022</v>
      </c>
      <c r="C16" s="189" t="s">
        <v>644</v>
      </c>
      <c r="D16" s="6" t="s">
        <v>629</v>
      </c>
      <c r="E16" s="73" t="s">
        <v>627</v>
      </c>
    </row>
    <row r="17" spans="1:5" ht="43.5" x14ac:dyDescent="0.35">
      <c r="A17" s="74" t="s">
        <v>642</v>
      </c>
      <c r="B17" s="6">
        <v>2022</v>
      </c>
      <c r="C17" s="189" t="s">
        <v>644</v>
      </c>
      <c r="D17" s="6" t="s">
        <v>629</v>
      </c>
      <c r="E17" s="73" t="s">
        <v>627</v>
      </c>
    </row>
    <row r="18" spans="1:5" x14ac:dyDescent="0.35">
      <c r="A18" s="137" t="s">
        <v>643</v>
      </c>
    </row>
  </sheetData>
  <mergeCells count="1">
    <mergeCell ref="A2:E2"/>
  </mergeCells>
  <hyperlinks>
    <hyperlink ref="C8" r:id="rId1" tooltip="PFS Relative Value Files" xr:uid="{86818001-D930-4827-93D6-DEE1ACDB87EE}"/>
    <hyperlink ref="C5" r:id="rId2" tooltip="Proposed Rule: Hospital Outpatient Prospective Payment and Ambulatory Surgical Center Payment Systems and Quality Reporting Programs" display="https://www.federalregister.gov/public-inspection/current" xr:uid="{C49BED52-7AB1-4531-8C6E-D42B9A280B6F}"/>
    <hyperlink ref="D5" r:id="rId3" tooltip="Medicare Program: Hospital Outpatient Prospective Payment and Ambulatory Surgical" xr:uid="{BA519F7A-E20A-4D3D-A419-73DC91BBCA07}"/>
    <hyperlink ref="C4" r:id="rId4" tooltip="Proposed Rule: Hospital Outpatient Prospective Payment and Ambulatory Surgical Center Payment Systems and Quality Reporting Programs" display="https://www.federalregister.gov/public-inspection/current" xr:uid="{52EED65D-6C57-4522-90BC-4D6AA8F91582}"/>
    <hyperlink ref="C12:C17" r:id="rId5" display="https://www.federalregister.gov/public-inspection/current" xr:uid="{B1B337A8-6077-43FF-A92C-68780071258A}"/>
    <hyperlink ref="C12" r:id="rId6" tooltip="Proposed Rule: Hospital Outpatient Prospective Payment and Ambulatory Surgical Center Payment Systems and Quality Reporting Programs" display="https://www.federalregister.gov/public-inspection/current" xr:uid="{E5A294B7-CB56-44C4-8639-D59C647F087F}"/>
    <hyperlink ref="C13" r:id="rId7" tooltip="Proposed Rule: Hospital Outpatient Prospective Payment and Ambulatory Surgical Center Payment Systems and Quality Reporting Programs" display="https://www.federalregister.gov/public-inspection/current" xr:uid="{ADFA1A90-D9D0-459C-BE4B-7E89DD8E0642}"/>
    <hyperlink ref="C14" r:id="rId8" tooltip="Proposed Rule: Hospital Outpatient Prospective Payment and Ambulatory Surgical Center Payment Systems and Quality Reporting Programs" display="https://www.federalregister.gov/public-inspection/current" xr:uid="{0ED6C8B9-6DDD-4AD6-8397-EFAF41FD2B23}"/>
    <hyperlink ref="C15" r:id="rId9" tooltip="Proposed Rule: Hospital Outpatient Prospective Payment and Ambulatory Surgical Center Payment Systems and Quality Reporting Programs" display="https://www.federalregister.gov/public-inspection/current" xr:uid="{8B85D9D9-EC27-4A1C-B90E-DA9DD9160269}"/>
    <hyperlink ref="C16" r:id="rId10" tooltip="Proposed Rule: Hospital Outpatient Prospective Payment and Ambulatory Surgical Center Payment Systems and Quality Reporting Programs" display="https://www.federalregister.gov/public-inspection/current" xr:uid="{B902256F-1C1D-4656-98B3-7F8680B2995A}"/>
    <hyperlink ref="C17" r:id="rId11" tooltip="Proposed Rule: Hospital Outpatient Prospective Payment and Ambulatory Surgical Center Payment Systems and Quality Reporting Programs" display="https://www.federalregister.gov/public-inspection/current" xr:uid="{F40306F5-8D0C-44DD-B495-728F2FB19716}"/>
  </hyperlinks>
  <pageMargins left="0.7" right="0.7" top="0.75" bottom="0.75" header="0.3" footer="0.3"/>
  <pageSetup scale="75" orientation="landscape" r:id="rId12"/>
  <tableParts count="1">
    <tablePart r:id="rId1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59A10-5D9A-49F5-A857-49C307891109}">
  <dimension ref="A2:D7"/>
  <sheetViews>
    <sheetView workbookViewId="0">
      <selection activeCell="A7" sqref="A7"/>
    </sheetView>
  </sheetViews>
  <sheetFormatPr defaultRowHeight="14.5" x14ac:dyDescent="0.35"/>
  <sheetData>
    <row r="2" spans="1:4" s="61" customFormat="1" x14ac:dyDescent="0.35">
      <c r="A2" s="240" t="s">
        <v>368</v>
      </c>
      <c r="B2" s="240"/>
      <c r="C2" s="240"/>
      <c r="D2" s="240"/>
    </row>
    <row r="3" spans="1:4" x14ac:dyDescent="0.35">
      <c r="A3" s="78" t="s">
        <v>301</v>
      </c>
      <c r="B3" s="237" t="s">
        <v>300</v>
      </c>
      <c r="C3" s="238"/>
      <c r="D3" s="239"/>
    </row>
    <row r="4" spans="1:4" x14ac:dyDescent="0.35">
      <c r="A4" s="70"/>
      <c r="B4" s="134" t="s">
        <v>45</v>
      </c>
      <c r="C4" s="71" t="s">
        <v>46</v>
      </c>
      <c r="D4" s="72" t="s">
        <v>47</v>
      </c>
    </row>
    <row r="5" spans="1:4" x14ac:dyDescent="0.35">
      <c r="A5" s="73" t="s">
        <v>49</v>
      </c>
      <c r="B5" s="73">
        <v>0.65</v>
      </c>
      <c r="C5" s="52">
        <v>0.31</v>
      </c>
      <c r="D5" s="74">
        <v>0.04</v>
      </c>
    </row>
    <row r="6" spans="1:4" x14ac:dyDescent="0.35">
      <c r="A6" s="75" t="s">
        <v>50</v>
      </c>
      <c r="B6" s="75">
        <v>0</v>
      </c>
      <c r="C6" s="76">
        <v>0.99</v>
      </c>
      <c r="D6" s="77">
        <v>0.01</v>
      </c>
    </row>
    <row r="7" spans="1:4" ht="15.5" x14ac:dyDescent="0.35">
      <c r="A7" s="125" t="s">
        <v>366</v>
      </c>
    </row>
  </sheetData>
  <mergeCells count="2">
    <mergeCell ref="B3:D3"/>
    <mergeCell ref="A2:D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D a t a M a s h u p   x m l n s = " h t t p : / / s c h e m a s . m i c r o s o f t . c o m / D a t a M a s h u p " > A A A A A B I D A A B Q S w M E F A A C A A g A S Y X T U o 0 G h 5 C i A A A A 9 Q A A A B I A H A B D b 2 5 m a W c v U G F j a 2 F n Z S 5 4 b W w g o h g A K K A U A A A A A A A A A A A A A A A A A A A A A A A A A A A A h Y + x D o I w F E V / h X S n L e h A y K M M r p K Y E I 1 r U y o 2 w s P Q Y v k 3 B z / J X x C j q J v j v e c M 9 9 6 v N 8 j H t g k u u r e m w 4 x E l J N A o + o q g 3 V G B n c I E 5 I L 2 E h 1 k r U O J h l t O t o q I 0 f n z i l j 3 n v q F 7 T r a x Z z H r F 9 s S 7 V U b e S f G T z X w 4 N W i d R a S J g 9 x o j Y p o s a c K n S c D m D g q D X x 5 P 7 E l / S l g N j R t 6 L T S G 2 x L Y H I G 9 L 4 g H U E s D B B Q A A g A I A E m F 0 1 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J h d N S K I p H u A 4 A A A A R A A A A E w A c A E Z v c m 1 1 b G F z L 1 N l Y 3 R p b 2 4 x L m 0 g o h g A K K A U A A A A A A A A A A A A A A A A A A A A A A A A A A A A K 0 5 N L s n M z 1 M I h t C G 1 g B Q S w E C L Q A U A A I A C A B J h d N S j Q a H k K I A A A D 1 A A A A E g A A A A A A A A A A A A A A A A A A A A A A Q 2 9 u Z m l n L 1 B h Y 2 t h Z 2 U u e G 1 s U E s B A i 0 A F A A C A A g A S Y X T U g / K 6 a u k A A A A 6 Q A A A B M A A A A A A A A A A A A A A A A A 7 g A A A F t D b 2 5 0 Z W 5 0 X 1 R 5 c G V z X S 5 4 b W x Q S w E C L Q A U A A I A C A B J h d N S 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C g G N g p q N c E + t a Z x K 5 A a 9 q Q A A A A A C A A A A A A A D Z g A A w A A A A B A A A A A A B v y Y 5 g q O k Q O i r n d A 0 Z 6 + A A A A A A S A A A C g A A A A E A A A A A / M q m 6 O F r p X r n U / M Q p D z l F Q A A A A N A I i M u c 7 j g h n u l A 5 / b 7 L k t 2 2 N b Z 9 I G B u 3 t E V Y F 1 0 w I k 6 P K 2 w Q w 9 d I t i w O c q g f y a l e P j / P a t k 9 7 V X m v H 5 / u H n + 3 g 8 1 F Y f E e U g 5 t B d J s z v O p w U A A A A s D P V C V f 7 L 0 l f H a B V L u 6 r 8 W Z X k u o = < / D a t a M a s h u p > 
</file>

<file path=customXml/item3.xml><?xml version="1.0" encoding="utf-8"?>
<?mso-contentType ?>
<SharedContentType xmlns="Microsoft.SharePoint.Taxonomy.ContentTypeSync" SourceId="86a8e296-5f29-4af2-954b-0de0d1e1f8bc"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3E85A99972E1A549ACFB50482E443B93" ma:contentTypeVersion="1" ma:contentTypeDescription="Create a new document." ma:contentTypeScope="" ma:versionID="be1a1ea1c6e9943d14fed465a93e620c">
  <xsd:schema xmlns:xsd="http://www.w3.org/2001/XMLSchema" xmlns:xs="http://www.w3.org/2001/XMLSchema" xmlns:p="http://schemas.microsoft.com/office/2006/metadata/properties" xmlns:ns2="52a5b946-88e5-41b3-9ab1-ce674b059966" targetNamespace="http://schemas.microsoft.com/office/2006/metadata/properties" ma:root="true" ma:fieldsID="4c87378a857f05193266ad70f69c310e" ns2:_="">
    <xsd:import namespace="52a5b946-88e5-41b3-9ab1-ce674b059966"/>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a5b946-88e5-41b3-9ab1-ce674b05996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66197B-A610-4126-9E48-AB99C15B16B7}">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52a5b946-88e5-41b3-9ab1-ce674b059966"/>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E7BB648E-0C59-4F0C-A9CC-3260B0FE7063}">
  <ds:schemaRefs>
    <ds:schemaRef ds:uri="http://schemas.microsoft.com/DataMashup"/>
  </ds:schemaRefs>
</ds:datastoreItem>
</file>

<file path=customXml/itemProps3.xml><?xml version="1.0" encoding="utf-8"?>
<ds:datastoreItem xmlns:ds="http://schemas.openxmlformats.org/officeDocument/2006/customXml" ds:itemID="{21B89E13-B9D9-44F3-8746-53F5B6021B35}">
  <ds:schemaRefs>
    <ds:schemaRef ds:uri="Microsoft.SharePoint.Taxonomy.ContentTypeSync"/>
  </ds:schemaRefs>
</ds:datastoreItem>
</file>

<file path=customXml/itemProps4.xml><?xml version="1.0" encoding="utf-8"?>
<ds:datastoreItem xmlns:ds="http://schemas.openxmlformats.org/officeDocument/2006/customXml" ds:itemID="{596557EB-1DAA-40E0-A632-E75114751A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a5b946-88e5-41b3-9ab1-ce674b0599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D332D2D9-FEA3-4A69-9462-B0368D0E9E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1. Instructions</vt:lpstr>
      <vt:lpstr>2. PC Dashboard</vt:lpstr>
      <vt:lpstr>2. TC Dashboard</vt:lpstr>
      <vt:lpstr>3. PC Episode Pay_Cancer Type</vt:lpstr>
      <vt:lpstr>3. TC Episode Pay_Cancer Type</vt:lpstr>
      <vt:lpstr>Example Geo Adj</vt:lpstr>
      <vt:lpstr>Reference 21LOCCO</vt:lpstr>
      <vt:lpstr>Version History</vt:lpstr>
      <vt:lpstr>Reference RVU Shares</vt:lpstr>
      <vt:lpstr>Reference Base Rate</vt:lpstr>
      <vt:lpstr>Reference Trends</vt:lpstr>
      <vt:lpstr>Reference GPCI</vt:lpstr>
      <vt:lpstr>'1. Instructions'!Print_Area</vt:lpstr>
      <vt:lpstr>'2. PC Dashboard'!Print_Area</vt:lpstr>
      <vt:lpstr>'2. TC Dashboard'!Print_Area</vt:lpstr>
      <vt:lpstr>'3. PC Episode Pay_Cancer Type'!Print_Area</vt:lpstr>
      <vt:lpstr>'3. TC Episode Pay_Cancer Type'!Print_Area</vt:lpstr>
      <vt:lpstr>'1. Instructions'!Print_Titles</vt:lpstr>
      <vt:lpstr>'Reference 21LOCCO'!Print_Titles</vt:lpstr>
      <vt:lpstr>TitleRegion1.A18.B19.2</vt:lpstr>
      <vt:lpstr>TitleRegion1.A18.B19.3</vt:lpstr>
      <vt:lpstr>TitleRegion1.A3.E116.7</vt:lpstr>
      <vt:lpstr>TitleRegion1.A3.E17.8</vt:lpstr>
      <vt:lpstr>TitleRegion1.A4.C27.4</vt:lpstr>
      <vt:lpstr>TitleRegion1.A4.C27.5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CMS RO Model Pricing Work Book</dc:title>
  <dc:subject>Radiation Oncology Model pricing calculation examples</dc:subject>
  <dc:creator>Mary Laschober</dc:creator>
  <cp:keywords>RO_Model, Pricing, Payment</cp:keywords>
  <cp:lastModifiedBy>Genevieve Kehoe</cp:lastModifiedBy>
  <cp:lastPrinted>2021-07-30T14:02:02Z</cp:lastPrinted>
  <dcterms:created xsi:type="dcterms:W3CDTF">2021-06-18T14:26:37Z</dcterms:created>
  <dcterms:modified xsi:type="dcterms:W3CDTF">2021-07-30T19:20:32Z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ContentTypeId">
    <vt:lpwstr>0x0101003E85A99972E1A549ACFB50482E443B93</vt:lpwstr>
  </property>
</Properties>
</file>